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4 Steven/Barema's/PC 331 KO/"/>
    </mc:Choice>
  </mc:AlternateContent>
  <xr:revisionPtr revIDLastSave="4" documentId="8_{D6A564F7-AC95-4671-B214-7181F8367C47}" xr6:coauthVersionLast="47" xr6:coauthVersionMax="47" xr10:uidLastSave="{2C95703B-54E0-4351-8361-5142262BA87F}"/>
  <bookViews>
    <workbookView xWindow="-28920" yWindow="-3255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MV1bis" sheetId="25" r:id="rId15"/>
    <sheet name="L1" sheetId="15" r:id="rId16"/>
    <sheet name="K3" sheetId="17" r:id="rId17"/>
    <sheet name="G1" sheetId="20" r:id="rId18"/>
    <sheet name="GS" sheetId="21" r:id="rId19"/>
    <sheet name="GEW" sheetId="22" r:id="rId20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7">'G1'!$A$1:$H$42</definedName>
    <definedName name="_xlnm.Print_Area" localSheetId="19">GEW!$A$1:$H$38</definedName>
    <definedName name="_xlnm.Print_Area" localSheetId="18">GS!$A$1:$H$42</definedName>
    <definedName name="_xlnm.Print_Area" localSheetId="16">'K3'!$A$1:$H$42</definedName>
    <definedName name="_xlnm.Print_Area" localSheetId="15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4">MV1bis!$A$1:$H$42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7" hidden="1">'G1'!#REF!</definedName>
    <definedName name="Z_3515F0C3_212C_11D6_9FA4_00105AF813F4_.wvu.Cols" localSheetId="19" hidden="1">GEW!#REF!</definedName>
    <definedName name="Z_3515F0C3_212C_11D6_9FA4_00105AF813F4_.wvu.Cols" localSheetId="18" hidden="1">GS!#REF!</definedName>
    <definedName name="Z_3515F0C3_212C_11D6_9FA4_00105AF813F4_.wvu.Cols" localSheetId="16" hidden="1">'K3'!#REF!</definedName>
    <definedName name="Z_3515F0C3_212C_11D6_9FA4_00105AF813F4_.wvu.Cols" localSheetId="15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4" hidden="1">MV1bis!#REF!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7" hidden="1">'G1'!#REF!</definedName>
    <definedName name="Z_575C8073_5FD0_11D5_9FA9_00105AF771B6_.wvu.Cols" localSheetId="19" hidden="1">GEW!#REF!</definedName>
    <definedName name="Z_575C8073_5FD0_11D5_9FA9_00105AF771B6_.wvu.Cols" localSheetId="18" hidden="1">GS!#REF!</definedName>
    <definedName name="Z_575C8073_5FD0_11D5_9FA9_00105AF771B6_.wvu.Cols" localSheetId="16" hidden="1">'K3'!#REF!</definedName>
    <definedName name="Z_575C8073_5FD0_11D5_9FA9_00105AF771B6_.wvu.Cols" localSheetId="15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4" hidden="1">MV1bis!#REF!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C16" i="22"/>
  <c r="B6" i="22"/>
  <c r="B6" i="21"/>
  <c r="B6" i="20"/>
  <c r="B6" i="17"/>
  <c r="B6" i="15"/>
  <c r="B6" i="25"/>
  <c r="B6" i="14"/>
  <c r="B6" i="13"/>
  <c r="B6" i="10"/>
  <c r="B6" i="9"/>
  <c r="B6" i="8"/>
  <c r="B6" i="7"/>
  <c r="B6" i="24"/>
  <c r="B6" i="6"/>
  <c r="B6" i="5"/>
  <c r="B6" i="23"/>
  <c r="B6" i="4"/>
  <c r="B6" i="3"/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D3" i="25"/>
  <c r="C42" i="25" s="1"/>
  <c r="D2" i="25"/>
  <c r="C6" i="25" s="1"/>
  <c r="D6" i="25" s="1"/>
  <c r="D11" i="25" l="1"/>
  <c r="D30" i="25"/>
  <c r="D23" i="25"/>
  <c r="C7" i="25"/>
  <c r="H7" i="25" s="1"/>
  <c r="C16" i="25"/>
  <c r="E16" i="25" s="1"/>
  <c r="F16" i="25" s="1"/>
  <c r="C36" i="25"/>
  <c r="H36" i="25" s="1"/>
  <c r="D9" i="25"/>
  <c r="C13" i="25"/>
  <c r="C15" i="25"/>
  <c r="H15" i="25" s="1"/>
  <c r="D21" i="25"/>
  <c r="C27" i="25"/>
  <c r="E27" i="25" s="1"/>
  <c r="C34" i="25"/>
  <c r="E34" i="25" s="1"/>
  <c r="F34" i="25" s="1"/>
  <c r="C9" i="25"/>
  <c r="E9" i="25" s="1"/>
  <c r="D12" i="25"/>
  <c r="D14" i="25"/>
  <c r="C18" i="25"/>
  <c r="E18" i="25" s="1"/>
  <c r="C25" i="25"/>
  <c r="E25" i="25" s="1"/>
  <c r="F25" i="25" s="1"/>
  <c r="D32" i="25"/>
  <c r="H42" i="25"/>
  <c r="E42" i="25"/>
  <c r="C41" i="25"/>
  <c r="D40" i="25"/>
  <c r="C38" i="25"/>
  <c r="D37" i="25"/>
  <c r="C35" i="25"/>
  <c r="D34" i="25"/>
  <c r="C32" i="25"/>
  <c r="D31" i="25"/>
  <c r="C29" i="25"/>
  <c r="D28" i="25"/>
  <c r="C26" i="25"/>
  <c r="D25" i="25"/>
  <c r="C23" i="25"/>
  <c r="D22" i="25"/>
  <c r="C20" i="25"/>
  <c r="D19" i="25"/>
  <c r="C17" i="25"/>
  <c r="D16" i="25"/>
  <c r="C14" i="25"/>
  <c r="D13" i="25"/>
  <c r="C11" i="25"/>
  <c r="D10" i="25"/>
  <c r="C8" i="25"/>
  <c r="D7" i="25"/>
  <c r="D42" i="25"/>
  <c r="C40" i="25"/>
  <c r="D39" i="25"/>
  <c r="C37" i="25"/>
  <c r="D35" i="25"/>
  <c r="D33" i="25"/>
  <c r="C30" i="25"/>
  <c r="C28" i="25"/>
  <c r="D26" i="25"/>
  <c r="D24" i="25"/>
  <c r="C21" i="25"/>
  <c r="C19" i="25"/>
  <c r="D17" i="25"/>
  <c r="D15" i="25"/>
  <c r="C12" i="25"/>
  <c r="C10" i="25"/>
  <c r="D8" i="25"/>
  <c r="D41" i="25"/>
  <c r="C39" i="25"/>
  <c r="D38" i="25"/>
  <c r="D36" i="25"/>
  <c r="C33" i="25"/>
  <c r="C31" i="25"/>
  <c r="D29" i="25"/>
  <c r="D27" i="25"/>
  <c r="C24" i="25"/>
  <c r="C22" i="25"/>
  <c r="D18" i="25"/>
  <c r="D20" i="25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3" i="24"/>
  <c r="C24" i="24" s="1"/>
  <c r="D2" i="24"/>
  <c r="C6" i="24" s="1"/>
  <c r="D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E7" i="25" l="1"/>
  <c r="G7" i="25" s="1"/>
  <c r="H9" i="25"/>
  <c r="G16" i="25"/>
  <c r="H18" i="25"/>
  <c r="H16" i="25"/>
  <c r="H27" i="25"/>
  <c r="G34" i="25"/>
  <c r="E15" i="25"/>
  <c r="G15" i="25" s="1"/>
  <c r="E36" i="25"/>
  <c r="F36" i="25" s="1"/>
  <c r="G25" i="25"/>
  <c r="E13" i="25"/>
  <c r="H13" i="25"/>
  <c r="H25" i="25"/>
  <c r="H34" i="25"/>
  <c r="H33" i="25"/>
  <c r="E33" i="25"/>
  <c r="H39" i="25"/>
  <c r="E39" i="25"/>
  <c r="H10" i="25"/>
  <c r="E10" i="25"/>
  <c r="H30" i="25"/>
  <c r="E30" i="25"/>
  <c r="H37" i="25"/>
  <c r="E37" i="25"/>
  <c r="E14" i="25"/>
  <c r="H14" i="25"/>
  <c r="E23" i="25"/>
  <c r="H23" i="25"/>
  <c r="E32" i="25"/>
  <c r="H32" i="25"/>
  <c r="H41" i="25"/>
  <c r="E41" i="25"/>
  <c r="E22" i="25"/>
  <c r="H22" i="25"/>
  <c r="H12" i="25"/>
  <c r="E12" i="25"/>
  <c r="H19" i="25"/>
  <c r="E19" i="25"/>
  <c r="E11" i="25"/>
  <c r="H11" i="25"/>
  <c r="E20" i="25"/>
  <c r="H20" i="25"/>
  <c r="E29" i="25"/>
  <c r="H29" i="25"/>
  <c r="H38" i="25"/>
  <c r="E38" i="25"/>
  <c r="G42" i="25"/>
  <c r="F42" i="25"/>
  <c r="F27" i="25"/>
  <c r="G27" i="25"/>
  <c r="H24" i="25"/>
  <c r="E24" i="25"/>
  <c r="E31" i="25"/>
  <c r="H31" i="25"/>
  <c r="H21" i="25"/>
  <c r="E21" i="25"/>
  <c r="H28" i="25"/>
  <c r="E28" i="25"/>
  <c r="E40" i="25"/>
  <c r="H40" i="25"/>
  <c r="H8" i="25"/>
  <c r="E8" i="25"/>
  <c r="H17" i="25"/>
  <c r="E17" i="25"/>
  <c r="H26" i="25"/>
  <c r="E26" i="25"/>
  <c r="H35" i="25"/>
  <c r="E35" i="25"/>
  <c r="F18" i="25"/>
  <c r="G18" i="25"/>
  <c r="F9" i="25"/>
  <c r="G9" i="25"/>
  <c r="D15" i="23"/>
  <c r="C28" i="23"/>
  <c r="H28" i="23" s="1"/>
  <c r="C10" i="24"/>
  <c r="E10" i="24" s="1"/>
  <c r="G10" i="24" s="1"/>
  <c r="C10" i="23"/>
  <c r="E10" i="23" s="1"/>
  <c r="D24" i="23"/>
  <c r="C7" i="24"/>
  <c r="E7" i="24" s="1"/>
  <c r="F7" i="24" s="1"/>
  <c r="C9" i="24"/>
  <c r="H9" i="24" s="1"/>
  <c r="C19" i="23"/>
  <c r="E19" i="23" s="1"/>
  <c r="D33" i="23"/>
  <c r="D8" i="24"/>
  <c r="C12" i="24"/>
  <c r="H12" i="24" s="1"/>
  <c r="H24" i="24"/>
  <c r="E24" i="24"/>
  <c r="D15" i="24"/>
  <c r="D17" i="24"/>
  <c r="C19" i="24"/>
  <c r="C21" i="24"/>
  <c r="D26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C37" i="23"/>
  <c r="D42" i="23"/>
  <c r="C7" i="23"/>
  <c r="D12" i="23"/>
  <c r="C16" i="23"/>
  <c r="D21" i="23"/>
  <c r="C25" i="23"/>
  <c r="D30" i="23"/>
  <c r="C34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F7" i="25" l="1"/>
  <c r="H10" i="24"/>
  <c r="F15" i="25"/>
  <c r="H10" i="23"/>
  <c r="G7" i="24"/>
  <c r="H19" i="23"/>
  <c r="E18" i="22"/>
  <c r="F18" i="22" s="1"/>
  <c r="E9" i="24"/>
  <c r="F9" i="24" s="1"/>
  <c r="C6" i="22"/>
  <c r="D6" i="22" s="1"/>
  <c r="E16" i="22"/>
  <c r="G36" i="25"/>
  <c r="G13" i="25"/>
  <c r="F13" i="25"/>
  <c r="E12" i="24"/>
  <c r="F12" i="24" s="1"/>
  <c r="E28" i="23"/>
  <c r="G28" i="23" s="1"/>
  <c r="F17" i="25"/>
  <c r="G17" i="25"/>
  <c r="G28" i="25"/>
  <c r="F28" i="25"/>
  <c r="G24" i="25"/>
  <c r="F24" i="25"/>
  <c r="F20" i="25"/>
  <c r="G20" i="25"/>
  <c r="G19" i="25"/>
  <c r="F19" i="25"/>
  <c r="F14" i="25"/>
  <c r="G14" i="25"/>
  <c r="G30" i="25"/>
  <c r="F30" i="25"/>
  <c r="G33" i="25"/>
  <c r="F33" i="25"/>
  <c r="F26" i="25"/>
  <c r="G26" i="25"/>
  <c r="F38" i="25"/>
  <c r="G38" i="25"/>
  <c r="F29" i="25"/>
  <c r="G29" i="25"/>
  <c r="F23" i="25"/>
  <c r="G23" i="25"/>
  <c r="G37" i="25"/>
  <c r="F37" i="25"/>
  <c r="F39" i="25"/>
  <c r="G39" i="25"/>
  <c r="F35" i="25"/>
  <c r="G35" i="25"/>
  <c r="F8" i="25"/>
  <c r="G8" i="25"/>
  <c r="G40" i="25"/>
  <c r="F40" i="25"/>
  <c r="G21" i="25"/>
  <c r="F21" i="25"/>
  <c r="G31" i="25"/>
  <c r="F31" i="25"/>
  <c r="F11" i="25"/>
  <c r="G11" i="25"/>
  <c r="G12" i="25"/>
  <c r="F12" i="25"/>
  <c r="G22" i="25"/>
  <c r="F22" i="25"/>
  <c r="F41" i="25"/>
  <c r="G41" i="25"/>
  <c r="F32" i="25"/>
  <c r="G32" i="25"/>
  <c r="G10" i="25"/>
  <c r="F10" i="25"/>
  <c r="H7" i="24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16" i="15" l="1"/>
  <c r="F28" i="23"/>
  <c r="H26" i="17"/>
  <c r="H9" i="17"/>
  <c r="G9" i="24"/>
  <c r="G12" i="24"/>
  <c r="E23" i="17"/>
  <c r="G23" i="17" s="1"/>
  <c r="F9" i="17"/>
  <c r="H20" i="17"/>
  <c r="E41" i="17"/>
  <c r="F41" i="17" s="1"/>
  <c r="E33" i="17"/>
  <c r="G33" i="17" s="1"/>
  <c r="E17" i="17"/>
  <c r="F17" i="17" s="1"/>
  <c r="E36" i="17"/>
  <c r="F36" i="17" s="1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E21" i="17"/>
  <c r="G21" i="17" s="1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0" i="17"/>
  <c r="G20" i="17"/>
  <c r="F26" i="17"/>
  <c r="G26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23" i="17" l="1"/>
  <c r="G36" i="17"/>
  <c r="F42" i="17"/>
  <c r="F18" i="17"/>
  <c r="G41" i="17"/>
  <c r="F39" i="17"/>
  <c r="F33" i="17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G16" i="14" l="1"/>
  <c r="E7" i="14"/>
  <c r="G7" i="14" s="1"/>
  <c r="E18" i="14"/>
  <c r="F18" i="14" s="1"/>
  <c r="H16" i="14"/>
  <c r="H9" i="14"/>
  <c r="E12" i="14"/>
  <c r="F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F7" i="14" l="1"/>
  <c r="G12" i="14"/>
  <c r="G18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G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F7" i="5"/>
  <c r="H7" i="5"/>
  <c r="H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E11" i="9" l="1"/>
  <c r="G11" i="9" s="1"/>
  <c r="F25" i="5"/>
  <c r="H41" i="9"/>
  <c r="H38" i="6"/>
  <c r="E36" i="6"/>
  <c r="G36" i="6" s="1"/>
  <c r="E20" i="9"/>
  <c r="G20" i="9" s="1"/>
  <c r="H18" i="8"/>
  <c r="H36" i="8"/>
  <c r="E27" i="5"/>
  <c r="G27" i="5" s="1"/>
  <c r="E14" i="9"/>
  <c r="G14" i="9" s="1"/>
  <c r="H14" i="6"/>
  <c r="H8" i="6"/>
  <c r="E42" i="9"/>
  <c r="G42" i="9" s="1"/>
  <c r="E12" i="6"/>
  <c r="G12" i="6" s="1"/>
  <c r="E9" i="8"/>
  <c r="G9" i="8" s="1"/>
  <c r="E38" i="10"/>
  <c r="G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F34" i="8" s="1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14" i="10"/>
  <c r="F14" i="10"/>
  <c r="H34" i="9"/>
  <c r="E34" i="9"/>
  <c r="H25" i="9"/>
  <c r="E25" i="9"/>
  <c r="E16" i="9"/>
  <c r="H16" i="9"/>
  <c r="H7" i="9"/>
  <c r="E7" i="9"/>
  <c r="F29" i="9"/>
  <c r="G29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F11" i="9"/>
  <c r="E40" i="9"/>
  <c r="H40" i="9"/>
  <c r="E31" i="9"/>
  <c r="H31" i="9"/>
  <c r="E22" i="9"/>
  <c r="H22" i="9"/>
  <c r="E13" i="9"/>
  <c r="H13" i="9"/>
  <c r="H30" i="8"/>
  <c r="E30" i="8"/>
  <c r="H42" i="8"/>
  <c r="E42" i="8"/>
  <c r="H40" i="8"/>
  <c r="E40" i="8"/>
  <c r="H17" i="8"/>
  <c r="E17" i="8"/>
  <c r="H28" i="8"/>
  <c r="E28" i="8"/>
  <c r="H21" i="8"/>
  <c r="E21" i="8"/>
  <c r="F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F36" i="6" l="1"/>
  <c r="F27" i="5"/>
  <c r="F7" i="8"/>
  <c r="F14" i="9"/>
  <c r="F16" i="8"/>
  <c r="F20" i="9"/>
  <c r="G21" i="9"/>
  <c r="G29" i="10"/>
  <c r="F8" i="9"/>
  <c r="F12" i="6"/>
  <c r="G34" i="8"/>
  <c r="G12" i="9"/>
  <c r="G41" i="10"/>
  <c r="G9" i="5"/>
  <c r="G32" i="6"/>
  <c r="G18" i="5"/>
  <c r="F42" i="9"/>
  <c r="F38" i="10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H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E7" i="4" l="1"/>
  <c r="G7" i="4" s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F7" i="4" l="1"/>
  <c r="G16" i="4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1" i="3" l="1"/>
  <c r="G21" i="3" s="1"/>
  <c r="H34" i="3"/>
  <c r="G28" i="3"/>
  <c r="F10" i="3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21" i="3"/>
  <c r="F12" i="3"/>
  <c r="G12" i="3"/>
  <c r="F30" i="3" l="1"/>
  <c r="F39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G18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<sst xmlns="http://schemas.openxmlformats.org/spreadsheetml/2006/main" count="197" uniqueCount="71">
  <si>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</si>
  <si>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</si>
  <si>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</si>
  <si>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</si>
  <si>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</si>
  <si>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</si>
  <si>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</si>
  <si>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</si>
  <si>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</si>
  <si>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</si>
  <si>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</si>
  <si>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</si>
  <si>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</si>
  <si>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</si>
  <si>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</si>
  <si>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</si>
  <si>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</si>
  <si>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MV1</t>
  </si>
  <si>
    <t>L1</t>
  </si>
  <si>
    <t>K3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</si>
  <si>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</si>
  <si>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</si>
  <si>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</si>
  <si>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</si>
  <si>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</si>
  <si>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</si>
  <si>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</si>
  <si>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</si>
  <si>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</si>
  <si>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</si>
  <si>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</si>
  <si>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</si>
  <si>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</si>
  <si>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</si>
  <si>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1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</si>
  <si>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</si>
  <si>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</si>
  <si>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</si>
  <si>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</si>
  <si>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</si>
  <si>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</si>
  <si>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</si>
  <si>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</si>
  <si>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</si>
  <si>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</si>
  <si>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</si>
  <si>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</si>
  <si>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</si>
  <si>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</si>
  <si>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</si>
  <si>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</si>
  <si>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</si>
  <si>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</si>
  <si>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</si>
  <si>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</si>
  <si>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</si>
  <si>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</si>
  <si>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</si>
  <si>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</si>
  <si>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OVERZICHT BAREMA'S P.C. 331 KO</t>
  </si>
  <si>
    <t>Diensthoofd in de erkende kinderdagverblijven</t>
  </si>
  <si>
    <t>Directie in de erkende kinderdagverblijven</t>
  </si>
  <si>
    <t>DIENSTHOOFD IN DE ERKENDE KINDERDAGVERBLIJVEN</t>
  </si>
  <si>
    <t>DIRECTIE IN DE ERKENDE KINDERDAGVERBLIJVEN</t>
  </si>
  <si>
    <t>MV1bis</t>
  </si>
  <si>
    <t>DIENSTVERANTWOORDELIJKEN IN DE DIENSTEN VOOR OPVANGGEZINNEN</t>
  </si>
  <si>
    <t>Dienstverantwoordelijken in de diensten voor opvanggezinnen</t>
  </si>
  <si>
    <t>INDEXERING</t>
  </si>
  <si>
    <t>WEDDESUPPLEMENTEN ZATERDAGPRESTATIES PER UUR</t>
  </si>
  <si>
    <t>Jaarloon is lager dan sectoraal minimumloon van 23.133,23 euro.</t>
  </si>
  <si>
    <t>basis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</si>
</sst>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#,##0.0000"/>
    <numFmt numFmtId="166" formatCode="d/mm/yy"/>
    <numFmt numFmtId="167" formatCode="0.0000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7" fillId="0" borderId="0" xfId="2" applyFill="1"/>
    <xf numFmtId="0" fontId="9" fillId="0" borderId="0" xfId="0" applyFont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164" fontId="2" fillId="0" borderId="7" xfId="0" applyNumberFormat="1" applyFont="1" applyBorder="1" applyAlignment="1">
      <alignment horizontal="centerContinuous"/>
    </xf>
    <xf numFmtId="164" fontId="2" fillId="0" borderId="6" xfId="0" applyNumberFormat="1" applyFont="1" applyBorder="1" applyAlignment="1">
      <alignment horizontal="centerContinuous"/>
    </xf>
    <xf numFmtId="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3" xfId="0" applyFont="1" applyBorder="1"/>
    <xf numFmtId="166" fontId="2" fillId="0" borderId="9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6"/>
  <sheetViews>
    <sheetView tabSelected="1" zoomScaleNormal="100" workbookViewId="0"/>
  </sheetViews>
  <sheetFormatPr defaultColWidth="9.109375" defaultRowHeight="14.4" x14ac:dyDescent="0.3"/>
  <cols>
    <col min="1" max="1" width="10.5546875" style="25" bestFit="1" customWidth="1"/>
    <col min="2" max="2" width="56.5546875" style="25" bestFit="1" customWidth="1"/>
    <col min="3" max="16384" width="9.109375" style="25"/>
  </cols>
  <sheetData>
    <row r="2" spans="1:2" ht="18" x14ac:dyDescent="0.35">
      <c r="A2" s="31" t="s">
        <v>59</v>
      </c>
    </row>
    <row r="4" spans="1:2" x14ac:dyDescent="0.3">
      <c r="A4" s="25" t="s">
        <v>38</v>
      </c>
      <c r="B4" s="26">
        <v>45444</v>
      </c>
    </row>
    <row r="6" spans="1:2" x14ac:dyDescent="0.3">
      <c r="A6" s="25" t="s">
        <v>29</v>
      </c>
      <c r="B6" s="32">
        <f>ROUND(100%*1.02^8,4)</f>
        <v>1.1717</v>
      </c>
    </row>
    <row r="8" spans="1:2" x14ac:dyDescent="0.3">
      <c r="A8" s="25" t="s">
        <v>7</v>
      </c>
      <c r="B8" s="30" t="s">
        <v>8</v>
      </c>
    </row>
    <row r="9" spans="1:2" x14ac:dyDescent="0.3">
      <c r="A9" s="25" t="s">
        <v>9</v>
      </c>
      <c r="B9" s="30" t="s">
        <v>28</v>
      </c>
    </row>
    <row r="10" spans="1:2" x14ac:dyDescent="0.3">
      <c r="A10" s="25" t="s">
        <v>10</v>
      </c>
      <c r="B10" s="30" t="s">
        <v>11</v>
      </c>
    </row>
    <row r="11" spans="1:2" x14ac:dyDescent="0.3">
      <c r="A11" s="25" t="s">
        <v>41</v>
      </c>
      <c r="B11" s="30" t="s">
        <v>49</v>
      </c>
    </row>
    <row r="12" spans="1:2" x14ac:dyDescent="0.3">
      <c r="A12" s="25" t="s">
        <v>14</v>
      </c>
      <c r="B12" s="30" t="s">
        <v>50</v>
      </c>
    </row>
    <row r="13" spans="1:2" x14ac:dyDescent="0.3">
      <c r="A13" s="25" t="s">
        <v>12</v>
      </c>
      <c r="B13" s="30" t="s">
        <v>13</v>
      </c>
    </row>
    <row r="14" spans="1:2" x14ac:dyDescent="0.3">
      <c r="A14" s="25" t="s">
        <v>42</v>
      </c>
      <c r="B14" s="30" t="s">
        <v>43</v>
      </c>
    </row>
    <row r="15" spans="1:2" x14ac:dyDescent="0.3">
      <c r="A15" s="25" t="s">
        <v>16</v>
      </c>
      <c r="B15" s="30" t="s">
        <v>44</v>
      </c>
    </row>
    <row r="16" spans="1:2" x14ac:dyDescent="0.3">
      <c r="A16" s="25" t="s">
        <v>0</v>
      </c>
      <c r="B16" s="30" t="s">
        <v>45</v>
      </c>
    </row>
    <row r="17" spans="1:2" x14ac:dyDescent="0.3">
      <c r="A17" s="25" t="s">
        <v>24</v>
      </c>
      <c r="B17" s="30" t="s">
        <v>46</v>
      </c>
    </row>
    <row r="18" spans="1:2" x14ac:dyDescent="0.3">
      <c r="A18" s="25" t="s">
        <v>25</v>
      </c>
      <c r="B18" s="34" t="s">
        <v>60</v>
      </c>
    </row>
    <row r="19" spans="1:2" x14ac:dyDescent="0.3">
      <c r="A19" s="25" t="s">
        <v>15</v>
      </c>
      <c r="B19" s="34" t="s">
        <v>47</v>
      </c>
    </row>
    <row r="20" spans="1:2" x14ac:dyDescent="0.3">
      <c r="A20" s="25" t="s">
        <v>17</v>
      </c>
      <c r="B20" s="34" t="s">
        <v>48</v>
      </c>
    </row>
    <row r="21" spans="1:2" x14ac:dyDescent="0.3">
      <c r="A21" s="25" t="s">
        <v>64</v>
      </c>
      <c r="B21" s="34" t="s">
        <v>66</v>
      </c>
    </row>
    <row r="22" spans="1:2" x14ac:dyDescent="0.3">
      <c r="A22" s="25" t="s">
        <v>18</v>
      </c>
      <c r="B22" s="34" t="s">
        <v>39</v>
      </c>
    </row>
    <row r="23" spans="1:2" x14ac:dyDescent="0.3">
      <c r="A23" s="25" t="s">
        <v>19</v>
      </c>
      <c r="B23" s="34" t="s">
        <v>61</v>
      </c>
    </row>
    <row r="24" spans="1:2" x14ac:dyDescent="0.3">
      <c r="A24" s="25" t="s">
        <v>20</v>
      </c>
      <c r="B24" s="30" t="s">
        <v>21</v>
      </c>
    </row>
    <row r="25" spans="1:2" x14ac:dyDescent="0.3">
      <c r="A25" s="25" t="s">
        <v>22</v>
      </c>
      <c r="B25" s="30" t="s">
        <v>23</v>
      </c>
    </row>
    <row r="26" spans="1:2" x14ac:dyDescent="0.3">
      <c r="A26" s="25" t="s">
        <v>26</v>
      </c>
      <c r="B26" s="30" t="s">
        <v>27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2" location="'A2'!A1" display="Administratief + logistiek personeel klasse 2" xr:uid="{00000000-0004-0000-0000-000003000000}"/>
    <hyperlink ref="B13" location="'A1'!A1" display="Administratief + logistiek personeel klasse 1" xr:uid="{00000000-0004-0000-0000-000004000000}"/>
    <hyperlink ref="B15" location="B2B!A1" display="Begeleidend en verzorgend personeel klasse 2B " xr:uid="{00000000-0004-0000-0000-000005000000}"/>
    <hyperlink ref="B16" location="B2A!A1" display="Begeleidend en verzorgend personeel klasse 2A" xr:uid="{00000000-0004-0000-0000-000006000000}"/>
    <hyperlink ref="B17" location="B1C!A1" display="Opvoedend personeel klasse 1" xr:uid="{00000000-0004-0000-0000-000007000000}"/>
    <hyperlink ref="B19" location="'MV2'!A1" display="Verzorgend personeel" xr:uid="{00000000-0004-0000-0000-000008000000}"/>
    <hyperlink ref="B20" location="'MV1'!A1" display="Sociaal paramedisch en therapeutisch personeel" xr:uid="{00000000-0004-0000-0000-000009000000}"/>
    <hyperlink ref="B22" location="'L1'!A1" display="Licentiaten" xr:uid="{00000000-0004-0000-0000-00000A000000}"/>
    <hyperlink ref="B24" location="'G1'!A1" display="Geneesheer omnipracticus" xr:uid="{00000000-0004-0000-0000-00000B000000}"/>
    <hyperlink ref="B25" location="GS!A1" display="Geneesheer specialist" xr:uid="{00000000-0004-0000-0000-00000C000000}"/>
    <hyperlink ref="B26" location="GEW!A1" display="Gewaarborgd inkomen" xr:uid="{00000000-0004-0000-0000-00000D000000}"/>
    <hyperlink ref="B11" location="'A3'!A1" display="Administratief personeel klasse 3" xr:uid="{00000000-0004-0000-0000-00000E000000}"/>
    <hyperlink ref="B14" location="'B3'!A1" display="Begeleidend personeel klasse 3" xr:uid="{00000000-0004-0000-0000-00000F000000}"/>
    <hyperlink ref="B18" location="B1B!A1" display="Diensthoofd in de erkende kinderdagverblijven" xr:uid="{00000000-0004-0000-0000-000010000000}"/>
    <hyperlink ref="B21" location="MV1bis!A1" display="Dienstverantwoordelijken in de diensten voor opvanggezinnen" xr:uid="{00000000-0004-0000-0000-000011000000}"/>
    <hyperlink ref="B23" location="'K3'!A1" display="Directie in de erkende kinderdagverblijven" xr:uid="{00000000-0004-0000-0000-000012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55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32819.949718000003</v>
      </c>
      <c r="D7" s="18">
        <f t="shared" ref="D7:D42" si="1">B7/12*$D$3</f>
        <v>2734.9958098333332</v>
      </c>
      <c r="E7" s="19">
        <f t="shared" ref="E7:E42" si="2">C7/1976</f>
        <v>16.609286294534414</v>
      </c>
      <c r="F7" s="19">
        <f>E7/2</f>
        <v>8.3046431472672069</v>
      </c>
      <c r="G7" s="19">
        <f>E7/5</f>
        <v>3.3218572589068827</v>
      </c>
      <c r="H7" s="20">
        <f>C7/2080</f>
        <v>15.778821979807693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33483.249087999997</v>
      </c>
      <c r="D8" s="18">
        <f t="shared" si="1"/>
        <v>2790.2707573333332</v>
      </c>
      <c r="E8" s="19">
        <f t="shared" si="2"/>
        <v>16.944964113360321</v>
      </c>
      <c r="F8" s="19">
        <f t="shared" ref="F8:F42" si="3">E8/2</f>
        <v>8.4724820566801604</v>
      </c>
      <c r="G8" s="19">
        <f t="shared" ref="G8:G42" si="4">E8/5</f>
        <v>3.3889928226720643</v>
      </c>
      <c r="H8" s="20">
        <f t="shared" ref="H8:H42" si="5">C8/2080</f>
        <v>16.097715907692304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34109.745361000001</v>
      </c>
      <c r="D9" s="18">
        <f t="shared" si="1"/>
        <v>2842.4787800833333</v>
      </c>
      <c r="E9" s="19">
        <f t="shared" si="2"/>
        <v>17.262016883097168</v>
      </c>
      <c r="F9" s="19">
        <f t="shared" si="3"/>
        <v>8.6310084415485839</v>
      </c>
      <c r="G9" s="19">
        <f t="shared" si="4"/>
        <v>3.4524033766194338</v>
      </c>
      <c r="H9" s="20">
        <f t="shared" si="5"/>
        <v>16.398916038942307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34700.516500999998</v>
      </c>
      <c r="D10" s="18">
        <f t="shared" si="1"/>
        <v>2891.7097084166662</v>
      </c>
      <c r="E10" s="19">
        <f t="shared" si="2"/>
        <v>17.560990132085021</v>
      </c>
      <c r="F10" s="19">
        <f t="shared" si="3"/>
        <v>8.7804950660425103</v>
      </c>
      <c r="G10" s="19">
        <f t="shared" si="4"/>
        <v>3.5121980264170043</v>
      </c>
      <c r="H10" s="20">
        <f t="shared" si="5"/>
        <v>16.682940625480768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35256.792793000001</v>
      </c>
      <c r="D11" s="18">
        <f t="shared" si="1"/>
        <v>2938.0660660833332</v>
      </c>
      <c r="E11" s="19">
        <f t="shared" si="2"/>
        <v>17.842506474190284</v>
      </c>
      <c r="F11" s="19">
        <f t="shared" si="3"/>
        <v>8.9212532370951418</v>
      </c>
      <c r="G11" s="19">
        <f t="shared" si="4"/>
        <v>3.5685012948380566</v>
      </c>
      <c r="H11" s="20">
        <f t="shared" si="5"/>
        <v>16.950381150480769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35779.804521999999</v>
      </c>
      <c r="D12" s="18">
        <f t="shared" si="1"/>
        <v>2981.6503768333332</v>
      </c>
      <c r="E12" s="19">
        <f t="shared" si="2"/>
        <v>18.107188523279351</v>
      </c>
      <c r="F12" s="19">
        <f t="shared" si="3"/>
        <v>9.0535942616396756</v>
      </c>
      <c r="G12" s="19">
        <f t="shared" si="4"/>
        <v>3.6214377046558703</v>
      </c>
      <c r="H12" s="20">
        <f t="shared" si="5"/>
        <v>17.201829097115382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36271.028030000001</v>
      </c>
      <c r="D13" s="18">
        <f t="shared" si="1"/>
        <v>3022.5856691666663</v>
      </c>
      <c r="E13" s="19">
        <f t="shared" si="2"/>
        <v>18.355783415991905</v>
      </c>
      <c r="F13" s="19">
        <f t="shared" si="3"/>
        <v>9.1778917079959523</v>
      </c>
      <c r="G13" s="19">
        <f t="shared" si="4"/>
        <v>3.6711566831983808</v>
      </c>
      <c r="H13" s="20">
        <f t="shared" si="5"/>
        <v>17.437994245192307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36731.963092999998</v>
      </c>
      <c r="D14" s="18">
        <f t="shared" si="1"/>
        <v>3060.9969244166668</v>
      </c>
      <c r="E14" s="19">
        <f t="shared" si="2"/>
        <v>18.589050148279352</v>
      </c>
      <c r="F14" s="19">
        <f t="shared" si="3"/>
        <v>9.2945250741396759</v>
      </c>
      <c r="G14" s="19">
        <f t="shared" si="4"/>
        <v>3.7178100296558703</v>
      </c>
      <c r="H14" s="20">
        <f t="shared" si="5"/>
        <v>17.659597640865385</v>
      </c>
    </row>
    <row r="15" spans="1:8" x14ac:dyDescent="0.3">
      <c r="A15" s="8">
        <f t="shared" si="6"/>
        <v>8</v>
      </c>
      <c r="B15" s="18">
        <v>32078.68</v>
      </c>
      <c r="C15" s="18">
        <f t="shared" si="0"/>
        <v>37586.589355999997</v>
      </c>
      <c r="D15" s="18">
        <f t="shared" si="1"/>
        <v>3132.2157796666665</v>
      </c>
      <c r="E15" s="19">
        <f t="shared" si="2"/>
        <v>19.021553317813762</v>
      </c>
      <c r="F15" s="19">
        <f t="shared" si="3"/>
        <v>9.510776658906881</v>
      </c>
      <c r="G15" s="19">
        <f t="shared" si="4"/>
        <v>3.8043106635627524</v>
      </c>
      <c r="H15" s="20">
        <f t="shared" si="5"/>
        <v>18.070475651923076</v>
      </c>
    </row>
    <row r="16" spans="1:8" x14ac:dyDescent="0.3">
      <c r="A16" s="8">
        <f t="shared" si="6"/>
        <v>9</v>
      </c>
      <c r="B16" s="18">
        <v>32094.13</v>
      </c>
      <c r="C16" s="18">
        <f t="shared" si="0"/>
        <v>37604.692121</v>
      </c>
      <c r="D16" s="18">
        <f t="shared" si="1"/>
        <v>3133.7243434166667</v>
      </c>
      <c r="E16" s="19">
        <f t="shared" si="2"/>
        <v>19.030714636133602</v>
      </c>
      <c r="F16" s="19">
        <f t="shared" si="3"/>
        <v>9.5153573180668012</v>
      </c>
      <c r="G16" s="19">
        <f t="shared" si="4"/>
        <v>3.8061429272267207</v>
      </c>
      <c r="H16" s="20">
        <f t="shared" si="5"/>
        <v>18.079178904326923</v>
      </c>
    </row>
    <row r="17" spans="1:11" x14ac:dyDescent="0.3">
      <c r="A17" s="8">
        <f t="shared" si="6"/>
        <v>10</v>
      </c>
      <c r="B17" s="18">
        <v>32918.76</v>
      </c>
      <c r="C17" s="18">
        <f t="shared" si="0"/>
        <v>38570.911092000002</v>
      </c>
      <c r="D17" s="18">
        <f t="shared" si="1"/>
        <v>3214.2425909999997</v>
      </c>
      <c r="E17" s="19">
        <f t="shared" si="2"/>
        <v>19.519691848178137</v>
      </c>
      <c r="F17" s="19">
        <f t="shared" si="3"/>
        <v>9.7598459240890687</v>
      </c>
      <c r="G17" s="19">
        <f t="shared" si="4"/>
        <v>3.9039383696356276</v>
      </c>
      <c r="H17" s="20">
        <f t="shared" si="5"/>
        <v>18.543707255769231</v>
      </c>
    </row>
    <row r="18" spans="1:11" x14ac:dyDescent="0.3">
      <c r="A18" s="8">
        <f t="shared" si="6"/>
        <v>11</v>
      </c>
      <c r="B18" s="18">
        <v>32918.76</v>
      </c>
      <c r="C18" s="18">
        <f t="shared" si="0"/>
        <v>38570.911092000002</v>
      </c>
      <c r="D18" s="18">
        <f t="shared" si="1"/>
        <v>3214.2425909999997</v>
      </c>
      <c r="E18" s="19">
        <f t="shared" si="2"/>
        <v>19.519691848178137</v>
      </c>
      <c r="F18" s="19">
        <f t="shared" si="3"/>
        <v>9.7598459240890687</v>
      </c>
      <c r="G18" s="19">
        <f t="shared" si="4"/>
        <v>3.9039383696356276</v>
      </c>
      <c r="H18" s="20">
        <f t="shared" si="5"/>
        <v>18.543707255769231</v>
      </c>
    </row>
    <row r="19" spans="1:11" x14ac:dyDescent="0.3">
      <c r="A19" s="8">
        <f t="shared" si="6"/>
        <v>12</v>
      </c>
      <c r="B19" s="18">
        <v>34296.660000000003</v>
      </c>
      <c r="C19" s="18">
        <f t="shared" si="0"/>
        <v>40185.396522000003</v>
      </c>
      <c r="D19" s="18">
        <f t="shared" si="1"/>
        <v>3348.7830435000001</v>
      </c>
      <c r="E19" s="19">
        <f t="shared" si="2"/>
        <v>20.336739130566801</v>
      </c>
      <c r="F19" s="19">
        <f t="shared" si="3"/>
        <v>10.168369565283401</v>
      </c>
      <c r="G19" s="19">
        <f t="shared" si="4"/>
        <v>4.0673478261133607</v>
      </c>
      <c r="H19" s="20">
        <f t="shared" si="5"/>
        <v>19.319902174038464</v>
      </c>
      <c r="K19" s="40"/>
    </row>
    <row r="20" spans="1:11" x14ac:dyDescent="0.3">
      <c r="A20" s="8">
        <f t="shared" si="6"/>
        <v>13</v>
      </c>
      <c r="B20" s="18">
        <v>34312.239999999998</v>
      </c>
      <c r="C20" s="18">
        <f t="shared" si="0"/>
        <v>40203.651607999993</v>
      </c>
      <c r="D20" s="18">
        <f t="shared" si="1"/>
        <v>3350.3043006666662</v>
      </c>
      <c r="E20" s="19">
        <f t="shared" si="2"/>
        <v>20.345977534412953</v>
      </c>
      <c r="F20" s="19">
        <f t="shared" si="3"/>
        <v>10.172988767206476</v>
      </c>
      <c r="G20" s="19">
        <f t="shared" si="4"/>
        <v>4.0691955068825907</v>
      </c>
      <c r="H20" s="20">
        <f t="shared" si="5"/>
        <v>19.328678657692304</v>
      </c>
    </row>
    <row r="21" spans="1:11" x14ac:dyDescent="0.3">
      <c r="A21" s="8">
        <f t="shared" si="6"/>
        <v>14</v>
      </c>
      <c r="B21" s="18">
        <v>35730.910000000003</v>
      </c>
      <c r="C21" s="18">
        <f t="shared" si="0"/>
        <v>41865.907247000003</v>
      </c>
      <c r="D21" s="18">
        <f t="shared" si="1"/>
        <v>3488.8256039166672</v>
      </c>
      <c r="E21" s="19">
        <f t="shared" si="2"/>
        <v>21.187200023785426</v>
      </c>
      <c r="F21" s="19">
        <f t="shared" si="3"/>
        <v>10.593600011892713</v>
      </c>
      <c r="G21" s="19">
        <f t="shared" si="4"/>
        <v>4.2374400047570848</v>
      </c>
      <c r="H21" s="20">
        <f t="shared" si="5"/>
        <v>20.127840022596157</v>
      </c>
    </row>
    <row r="22" spans="1:11" x14ac:dyDescent="0.3">
      <c r="A22" s="8">
        <f t="shared" si="6"/>
        <v>15</v>
      </c>
      <c r="B22" s="18">
        <v>35746.31</v>
      </c>
      <c r="C22" s="18">
        <f t="shared" si="0"/>
        <v>41883.951426999993</v>
      </c>
      <c r="D22" s="18">
        <f t="shared" si="1"/>
        <v>3490.3292855833333</v>
      </c>
      <c r="E22" s="19">
        <f t="shared" si="2"/>
        <v>21.196331693825908</v>
      </c>
      <c r="F22" s="19">
        <f t="shared" si="3"/>
        <v>10.598165846912954</v>
      </c>
      <c r="G22" s="19">
        <f t="shared" si="4"/>
        <v>4.2392663387651819</v>
      </c>
      <c r="H22" s="20">
        <f t="shared" si="5"/>
        <v>20.136515109134614</v>
      </c>
    </row>
    <row r="23" spans="1:11" x14ac:dyDescent="0.3">
      <c r="A23" s="8">
        <f t="shared" si="6"/>
        <v>16</v>
      </c>
      <c r="B23" s="18">
        <v>37164.980000000003</v>
      </c>
      <c r="C23" s="18">
        <f t="shared" si="0"/>
        <v>43546.207066000003</v>
      </c>
      <c r="D23" s="18">
        <f t="shared" si="1"/>
        <v>3628.8505888333334</v>
      </c>
      <c r="E23" s="19">
        <f t="shared" si="2"/>
        <v>22.037554183198381</v>
      </c>
      <c r="F23" s="19">
        <f t="shared" si="3"/>
        <v>11.01877709159919</v>
      </c>
      <c r="G23" s="19">
        <f t="shared" si="4"/>
        <v>4.407510836639676</v>
      </c>
      <c r="H23" s="20">
        <f t="shared" si="5"/>
        <v>20.935676474038463</v>
      </c>
    </row>
    <row r="24" spans="1:11" x14ac:dyDescent="0.3">
      <c r="A24" s="8">
        <f t="shared" si="6"/>
        <v>17</v>
      </c>
      <c r="B24" s="18">
        <v>37180.44</v>
      </c>
      <c r="C24" s="18">
        <f t="shared" si="0"/>
        <v>43564.321548</v>
      </c>
      <c r="D24" s="18">
        <f t="shared" si="1"/>
        <v>3630.3601290000001</v>
      </c>
      <c r="E24" s="19">
        <f t="shared" si="2"/>
        <v>22.046721431174088</v>
      </c>
      <c r="F24" s="19">
        <f t="shared" si="3"/>
        <v>11.023360715587044</v>
      </c>
      <c r="G24" s="19">
        <f t="shared" si="4"/>
        <v>4.409344286234818</v>
      </c>
      <c r="H24" s="20">
        <f t="shared" si="5"/>
        <v>20.944385359615385</v>
      </c>
    </row>
    <row r="25" spans="1:11" x14ac:dyDescent="0.3">
      <c r="A25" s="8">
        <f t="shared" si="6"/>
        <v>18</v>
      </c>
      <c r="B25" s="18">
        <v>38599.1</v>
      </c>
      <c r="C25" s="18">
        <f t="shared" si="0"/>
        <v>45226.565469999994</v>
      </c>
      <c r="D25" s="18">
        <f t="shared" si="1"/>
        <v>3768.8804558333331</v>
      </c>
      <c r="E25" s="19">
        <f t="shared" si="2"/>
        <v>22.887937990890684</v>
      </c>
      <c r="F25" s="19">
        <f t="shared" si="3"/>
        <v>11.443968995445342</v>
      </c>
      <c r="G25" s="19">
        <f t="shared" si="4"/>
        <v>4.5775875981781367</v>
      </c>
      <c r="H25" s="20">
        <f t="shared" si="5"/>
        <v>21.743541091346152</v>
      </c>
    </row>
    <row r="26" spans="1:11" x14ac:dyDescent="0.3">
      <c r="A26" s="8">
        <f t="shared" si="6"/>
        <v>19</v>
      </c>
      <c r="B26" s="18">
        <v>38614.51</v>
      </c>
      <c r="C26" s="18">
        <f t="shared" si="0"/>
        <v>45244.621367</v>
      </c>
      <c r="D26" s="18">
        <f t="shared" si="1"/>
        <v>3770.3851139166668</v>
      </c>
      <c r="E26" s="19">
        <f t="shared" si="2"/>
        <v>22.897075590587043</v>
      </c>
      <c r="F26" s="19">
        <f t="shared" si="3"/>
        <v>11.448537795293522</v>
      </c>
      <c r="G26" s="19">
        <f t="shared" si="4"/>
        <v>4.5794151181174083</v>
      </c>
      <c r="H26" s="20">
        <f t="shared" si="5"/>
        <v>21.752221811057691</v>
      </c>
    </row>
    <row r="27" spans="1:11" x14ac:dyDescent="0.3">
      <c r="A27" s="8">
        <f t="shared" si="6"/>
        <v>20</v>
      </c>
      <c r="B27" s="18">
        <v>40033.18</v>
      </c>
      <c r="C27" s="18">
        <f t="shared" si="0"/>
        <v>46906.877006000002</v>
      </c>
      <c r="D27" s="18">
        <f t="shared" si="1"/>
        <v>3908.9064171666664</v>
      </c>
      <c r="E27" s="19">
        <f t="shared" si="2"/>
        <v>23.738298079959517</v>
      </c>
      <c r="F27" s="19">
        <f t="shared" si="3"/>
        <v>11.869149039979758</v>
      </c>
      <c r="G27" s="19">
        <f t="shared" si="4"/>
        <v>4.7476596159919033</v>
      </c>
      <c r="H27" s="20">
        <f t="shared" si="5"/>
        <v>22.55138317596154</v>
      </c>
    </row>
    <row r="28" spans="1:11" x14ac:dyDescent="0.3">
      <c r="A28" s="8">
        <f t="shared" si="6"/>
        <v>21</v>
      </c>
      <c r="B28" s="18">
        <v>40048.639999999999</v>
      </c>
      <c r="C28" s="18">
        <f t="shared" si="0"/>
        <v>46924.991488</v>
      </c>
      <c r="D28" s="18">
        <f t="shared" si="1"/>
        <v>3910.4159573333332</v>
      </c>
      <c r="E28" s="19">
        <f t="shared" si="2"/>
        <v>23.747465327935224</v>
      </c>
      <c r="F28" s="19">
        <f t="shared" si="3"/>
        <v>11.873732663967612</v>
      </c>
      <c r="G28" s="19">
        <f t="shared" si="4"/>
        <v>4.7494930655870444</v>
      </c>
      <c r="H28" s="20">
        <f t="shared" si="5"/>
        <v>22.560092061538462</v>
      </c>
    </row>
    <row r="29" spans="1:11" x14ac:dyDescent="0.3">
      <c r="A29" s="8">
        <f t="shared" si="6"/>
        <v>22</v>
      </c>
      <c r="B29" s="18">
        <v>41467.300000000003</v>
      </c>
      <c r="C29" s="18">
        <f t="shared" si="0"/>
        <v>48587.235410000001</v>
      </c>
      <c r="D29" s="18">
        <f t="shared" si="1"/>
        <v>4048.9362841666666</v>
      </c>
      <c r="E29" s="19">
        <f t="shared" si="2"/>
        <v>24.588681887651823</v>
      </c>
      <c r="F29" s="19">
        <f t="shared" si="3"/>
        <v>12.294340943825912</v>
      </c>
      <c r="G29" s="19">
        <f t="shared" si="4"/>
        <v>4.9177363775303649</v>
      </c>
      <c r="H29" s="20">
        <f t="shared" si="5"/>
        <v>23.35924779326923</v>
      </c>
    </row>
    <row r="30" spans="1:11" x14ac:dyDescent="0.3">
      <c r="A30" s="8">
        <f t="shared" si="6"/>
        <v>23</v>
      </c>
      <c r="B30" s="18">
        <v>42901.38</v>
      </c>
      <c r="C30" s="18">
        <f t="shared" si="0"/>
        <v>50267.546945999995</v>
      </c>
      <c r="D30" s="18">
        <f t="shared" si="1"/>
        <v>4188.9622454999999</v>
      </c>
      <c r="E30" s="19">
        <f t="shared" si="2"/>
        <v>25.439041976720645</v>
      </c>
      <c r="F30" s="19">
        <f t="shared" si="3"/>
        <v>12.719520988360323</v>
      </c>
      <c r="G30" s="19">
        <f t="shared" si="4"/>
        <v>5.0878083953441289</v>
      </c>
      <c r="H30" s="20">
        <f t="shared" si="5"/>
        <v>24.167089877884614</v>
      </c>
    </row>
    <row r="31" spans="1:11" x14ac:dyDescent="0.3">
      <c r="A31" s="8">
        <f t="shared" si="6"/>
        <v>24</v>
      </c>
      <c r="B31" s="18">
        <v>44320.06</v>
      </c>
      <c r="C31" s="18">
        <f t="shared" si="0"/>
        <v>51929.814301999999</v>
      </c>
      <c r="D31" s="18">
        <f t="shared" si="1"/>
        <v>4327.4845251666666</v>
      </c>
      <c r="E31" s="19">
        <f t="shared" si="2"/>
        <v>26.280270395748989</v>
      </c>
      <c r="F31" s="19">
        <f t="shared" si="3"/>
        <v>13.140135197874494</v>
      </c>
      <c r="G31" s="19">
        <f t="shared" si="4"/>
        <v>5.2560540791497976</v>
      </c>
      <c r="H31" s="20">
        <f t="shared" si="5"/>
        <v>24.966256875961538</v>
      </c>
    </row>
    <row r="32" spans="1:11" x14ac:dyDescent="0.3">
      <c r="A32" s="8">
        <f t="shared" si="6"/>
        <v>25</v>
      </c>
      <c r="B32" s="18">
        <v>44415.89</v>
      </c>
      <c r="C32" s="18">
        <f t="shared" si="0"/>
        <v>52042.098312999995</v>
      </c>
      <c r="D32" s="18">
        <f t="shared" si="1"/>
        <v>4336.8415260833335</v>
      </c>
      <c r="E32" s="19">
        <f t="shared" si="2"/>
        <v>26.337094287955463</v>
      </c>
      <c r="F32" s="19">
        <f t="shared" si="3"/>
        <v>13.168547143977731</v>
      </c>
      <c r="G32" s="19">
        <f t="shared" si="4"/>
        <v>5.2674188575910925</v>
      </c>
      <c r="H32" s="20">
        <f t="shared" si="5"/>
        <v>25.020239573557689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52129.436830999999</v>
      </c>
      <c r="D33" s="18">
        <f t="shared" si="1"/>
        <v>4344.1197359166663</v>
      </c>
      <c r="E33" s="19">
        <f t="shared" si="2"/>
        <v>26.381293942813766</v>
      </c>
      <c r="F33" s="19">
        <f t="shared" si="3"/>
        <v>13.190646971406883</v>
      </c>
      <c r="G33" s="19">
        <f t="shared" si="4"/>
        <v>5.2762587885627532</v>
      </c>
      <c r="H33" s="20">
        <f t="shared" si="5"/>
        <v>25.062229245673077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52228.539216999998</v>
      </c>
      <c r="D34" s="18">
        <f t="shared" si="1"/>
        <v>4352.3782680833338</v>
      </c>
      <c r="E34" s="19">
        <f t="shared" si="2"/>
        <v>26.43144697216599</v>
      </c>
      <c r="F34" s="19">
        <f t="shared" si="3"/>
        <v>13.215723486082995</v>
      </c>
      <c r="G34" s="19">
        <f t="shared" si="4"/>
        <v>5.2862893944331981</v>
      </c>
      <c r="H34" s="20">
        <f t="shared" si="5"/>
        <v>25.10987462355769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52303.528017000004</v>
      </c>
      <c r="D35" s="18">
        <f t="shared" si="1"/>
        <v>4358.62733475</v>
      </c>
      <c r="E35" s="19">
        <f t="shared" si="2"/>
        <v>26.469396769736843</v>
      </c>
      <c r="F35" s="19">
        <f t="shared" si="3"/>
        <v>13.234698384868421</v>
      </c>
      <c r="G35" s="19">
        <f t="shared" si="4"/>
        <v>5.2938793539473687</v>
      </c>
      <c r="H35" s="20">
        <f t="shared" si="5"/>
        <v>25.145926931250003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52372.951242000003</v>
      </c>
      <c r="D36" s="18">
        <f t="shared" si="1"/>
        <v>4364.4126034999999</v>
      </c>
      <c r="E36" s="19">
        <f t="shared" si="2"/>
        <v>26.504529980769231</v>
      </c>
      <c r="F36" s="19">
        <f t="shared" si="3"/>
        <v>13.252264990384615</v>
      </c>
      <c r="G36" s="19">
        <f t="shared" si="4"/>
        <v>5.3009059961538458</v>
      </c>
      <c r="H36" s="20">
        <f t="shared" si="5"/>
        <v>25.17930348173077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52437.324439999997</v>
      </c>
      <c r="D37" s="18">
        <f t="shared" si="1"/>
        <v>4369.7770366666664</v>
      </c>
      <c r="E37" s="19">
        <f t="shared" si="2"/>
        <v>26.537107510121455</v>
      </c>
      <c r="F37" s="19">
        <f t="shared" si="3"/>
        <v>13.268553755060728</v>
      </c>
      <c r="G37" s="19">
        <f t="shared" si="4"/>
        <v>5.3074215020242912</v>
      </c>
      <c r="H37" s="20">
        <f t="shared" si="5"/>
        <v>25.210252134615384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52496.905384999998</v>
      </c>
      <c r="D38" s="18">
        <f t="shared" si="1"/>
        <v>4374.7421154166668</v>
      </c>
      <c r="E38" s="19">
        <f t="shared" si="2"/>
        <v>26.567259810222673</v>
      </c>
      <c r="F38" s="19">
        <f t="shared" si="3"/>
        <v>13.283629905111336</v>
      </c>
      <c r="G38" s="19">
        <f t="shared" si="4"/>
        <v>5.3134519620445344</v>
      </c>
      <c r="H38" s="20">
        <f t="shared" si="5"/>
        <v>25.238896819711538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52552.080737999997</v>
      </c>
      <c r="D39" s="18">
        <f t="shared" si="1"/>
        <v>4379.3400615</v>
      </c>
      <c r="E39" s="19">
        <f t="shared" si="2"/>
        <v>26.595182559716598</v>
      </c>
      <c r="F39" s="19">
        <f t="shared" si="3"/>
        <v>13.297591279858299</v>
      </c>
      <c r="G39" s="19">
        <f t="shared" si="4"/>
        <v>5.3190365119433194</v>
      </c>
      <c r="H39" s="20">
        <f t="shared" si="5"/>
        <v>25.265423431730767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52603.155141000003</v>
      </c>
      <c r="D40" s="18">
        <f t="shared" si="1"/>
        <v>4383.5962617499999</v>
      </c>
      <c r="E40" s="19">
        <f t="shared" si="2"/>
        <v>26.621029929655872</v>
      </c>
      <c r="F40" s="19">
        <f t="shared" si="3"/>
        <v>13.310514964827936</v>
      </c>
      <c r="G40" s="19">
        <f t="shared" si="4"/>
        <v>5.3242059859311741</v>
      </c>
      <c r="H40" s="20">
        <f t="shared" si="5"/>
        <v>25.289978433173079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52650.491820999996</v>
      </c>
      <c r="D41" s="18">
        <f t="shared" si="1"/>
        <v>4387.540985083333</v>
      </c>
      <c r="E41" s="19">
        <f t="shared" si="2"/>
        <v>26.644985739372469</v>
      </c>
      <c r="F41" s="19">
        <f t="shared" si="3"/>
        <v>13.322492869686235</v>
      </c>
      <c r="G41" s="19">
        <f t="shared" si="4"/>
        <v>5.3289971478744942</v>
      </c>
      <c r="H41" s="20">
        <f t="shared" si="5"/>
        <v>25.312736452403843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52694.278249999996</v>
      </c>
      <c r="D42" s="22">
        <f t="shared" si="1"/>
        <v>4391.1898541666669</v>
      </c>
      <c r="E42" s="23">
        <f t="shared" si="2"/>
        <v>26.667144863360321</v>
      </c>
      <c r="F42" s="23">
        <f t="shared" si="3"/>
        <v>13.33357243168016</v>
      </c>
      <c r="G42" s="23">
        <f t="shared" si="4"/>
        <v>5.3334289726720643</v>
      </c>
      <c r="H42" s="24">
        <f t="shared" si="5"/>
        <v>25.333787620192307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56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34841.811803999997</v>
      </c>
      <c r="D7" s="18">
        <f t="shared" ref="D7:D42" si="1">B7/12*$D$3</f>
        <v>2903.4843169999995</v>
      </c>
      <c r="E7" s="19">
        <f t="shared" ref="E7:E42" si="2">C7/1976</f>
        <v>17.632495852226718</v>
      </c>
      <c r="F7" s="19">
        <f>E7/2</f>
        <v>8.8162479261133591</v>
      </c>
      <c r="G7" s="19">
        <f>E7/5</f>
        <v>3.5264991704453434</v>
      </c>
      <c r="H7" s="20">
        <f>C7/2080</f>
        <v>16.750871059615385</v>
      </c>
    </row>
    <row r="8" spans="1:8" x14ac:dyDescent="0.3">
      <c r="A8" s="8">
        <f>A7+1</f>
        <v>1</v>
      </c>
      <c r="B8" s="18">
        <v>30005.96</v>
      </c>
      <c r="C8" s="18">
        <f t="shared" si="0"/>
        <v>35157.983331999996</v>
      </c>
      <c r="D8" s="18">
        <f t="shared" si="1"/>
        <v>2929.831944333333</v>
      </c>
      <c r="E8" s="19">
        <f t="shared" si="2"/>
        <v>17.792501686234814</v>
      </c>
      <c r="F8" s="19">
        <f t="shared" ref="F8:F42" si="3">E8/2</f>
        <v>8.8962508431174072</v>
      </c>
      <c r="G8" s="19">
        <f t="shared" ref="G8:G42" si="4">E8/5</f>
        <v>3.5585003372469628</v>
      </c>
      <c r="H8" s="20">
        <f t="shared" ref="H8:H42" si="5">C8/2080</f>
        <v>16.902876601923076</v>
      </c>
    </row>
    <row r="9" spans="1:8" x14ac:dyDescent="0.3">
      <c r="A9" s="8">
        <f t="shared" ref="A9:A42" si="6">A8+1</f>
        <v>2</v>
      </c>
      <c r="B9" s="18">
        <v>30848.99</v>
      </c>
      <c r="C9" s="18">
        <f t="shared" si="0"/>
        <v>36145.761583</v>
      </c>
      <c r="D9" s="18">
        <f t="shared" si="1"/>
        <v>3012.1467985833337</v>
      </c>
      <c r="E9" s="19">
        <f t="shared" si="2"/>
        <v>18.292389465080973</v>
      </c>
      <c r="F9" s="19">
        <f t="shared" si="3"/>
        <v>9.1461947325404864</v>
      </c>
      <c r="G9" s="19">
        <f t="shared" si="4"/>
        <v>3.6584778930161947</v>
      </c>
      <c r="H9" s="20">
        <f t="shared" si="5"/>
        <v>17.377769991826924</v>
      </c>
    </row>
    <row r="10" spans="1:8" x14ac:dyDescent="0.3">
      <c r="A10" s="8">
        <f t="shared" si="6"/>
        <v>3</v>
      </c>
      <c r="B10" s="18">
        <v>31986.82</v>
      </c>
      <c r="C10" s="18">
        <f t="shared" si="0"/>
        <v>37478.956994</v>
      </c>
      <c r="D10" s="18">
        <f t="shared" si="1"/>
        <v>3123.2464161666662</v>
      </c>
      <c r="E10" s="19">
        <f t="shared" si="2"/>
        <v>18.967083498987854</v>
      </c>
      <c r="F10" s="19">
        <f t="shared" si="3"/>
        <v>9.4835417494939271</v>
      </c>
      <c r="G10" s="19">
        <f t="shared" si="4"/>
        <v>3.7934166997975707</v>
      </c>
      <c r="H10" s="20">
        <f t="shared" si="5"/>
        <v>18.018729324038461</v>
      </c>
    </row>
    <row r="11" spans="1:8" x14ac:dyDescent="0.3">
      <c r="A11" s="8">
        <f t="shared" si="6"/>
        <v>4</v>
      </c>
      <c r="B11" s="18">
        <v>32918.76</v>
      </c>
      <c r="C11" s="18">
        <f t="shared" si="0"/>
        <v>38570.911092000002</v>
      </c>
      <c r="D11" s="18">
        <f t="shared" si="1"/>
        <v>3214.2425909999997</v>
      </c>
      <c r="E11" s="19">
        <f t="shared" si="2"/>
        <v>19.519691848178137</v>
      </c>
      <c r="F11" s="19">
        <f t="shared" si="3"/>
        <v>9.7598459240890687</v>
      </c>
      <c r="G11" s="19">
        <f t="shared" si="4"/>
        <v>3.9039383696356276</v>
      </c>
      <c r="H11" s="20">
        <f t="shared" si="5"/>
        <v>18.543707255769231</v>
      </c>
    </row>
    <row r="12" spans="1:8" x14ac:dyDescent="0.3">
      <c r="A12" s="8">
        <f t="shared" si="6"/>
        <v>5</v>
      </c>
      <c r="B12" s="18">
        <v>32918.76</v>
      </c>
      <c r="C12" s="18">
        <f t="shared" si="0"/>
        <v>38570.911092000002</v>
      </c>
      <c r="D12" s="18">
        <f t="shared" si="1"/>
        <v>3214.2425909999997</v>
      </c>
      <c r="E12" s="19">
        <f t="shared" si="2"/>
        <v>19.519691848178137</v>
      </c>
      <c r="F12" s="19">
        <f t="shared" si="3"/>
        <v>9.7598459240890687</v>
      </c>
      <c r="G12" s="19">
        <f t="shared" si="4"/>
        <v>3.9039383696356276</v>
      </c>
      <c r="H12" s="20">
        <f t="shared" si="5"/>
        <v>18.543707255769231</v>
      </c>
    </row>
    <row r="13" spans="1:8" x14ac:dyDescent="0.3">
      <c r="A13" s="8">
        <f t="shared" si="6"/>
        <v>6</v>
      </c>
      <c r="B13" s="18">
        <v>34091.410000000003</v>
      </c>
      <c r="C13" s="18">
        <f t="shared" si="0"/>
        <v>39944.905097000003</v>
      </c>
      <c r="D13" s="18">
        <f t="shared" si="1"/>
        <v>3328.7420914166669</v>
      </c>
      <c r="E13" s="19">
        <f t="shared" si="2"/>
        <v>20.215032943825911</v>
      </c>
      <c r="F13" s="19">
        <f t="shared" si="3"/>
        <v>10.107516471912955</v>
      </c>
      <c r="G13" s="19">
        <f t="shared" si="4"/>
        <v>4.0430065887651825</v>
      </c>
      <c r="H13" s="20">
        <f t="shared" si="5"/>
        <v>19.204281296634615</v>
      </c>
    </row>
    <row r="14" spans="1:8" x14ac:dyDescent="0.3">
      <c r="A14" s="8">
        <f t="shared" si="6"/>
        <v>7</v>
      </c>
      <c r="B14" s="18">
        <v>34102.910000000003</v>
      </c>
      <c r="C14" s="18">
        <f t="shared" si="0"/>
        <v>39958.379647000002</v>
      </c>
      <c r="D14" s="18">
        <f t="shared" si="1"/>
        <v>3329.8649705833336</v>
      </c>
      <c r="E14" s="19">
        <f t="shared" si="2"/>
        <v>20.221852048076922</v>
      </c>
      <c r="F14" s="19">
        <f t="shared" si="3"/>
        <v>10.110926024038461</v>
      </c>
      <c r="G14" s="19">
        <f t="shared" si="4"/>
        <v>4.0443704096153841</v>
      </c>
      <c r="H14" s="20">
        <f t="shared" si="5"/>
        <v>19.210759445673077</v>
      </c>
    </row>
    <row r="15" spans="1:8" x14ac:dyDescent="0.3">
      <c r="A15" s="8">
        <f t="shared" si="6"/>
        <v>8</v>
      </c>
      <c r="B15" s="18">
        <v>35715.06</v>
      </c>
      <c r="C15" s="18">
        <f t="shared" si="0"/>
        <v>41847.335801999994</v>
      </c>
      <c r="D15" s="18">
        <f t="shared" si="1"/>
        <v>3487.2779834999997</v>
      </c>
      <c r="E15" s="19">
        <f t="shared" si="2"/>
        <v>21.177801519230766</v>
      </c>
      <c r="F15" s="19">
        <f t="shared" si="3"/>
        <v>10.588900759615383</v>
      </c>
      <c r="G15" s="19">
        <f t="shared" si="4"/>
        <v>4.2355603038461531</v>
      </c>
      <c r="H15" s="20">
        <f t="shared" si="5"/>
        <v>20.118911443269226</v>
      </c>
    </row>
    <row r="16" spans="1:8" x14ac:dyDescent="0.3">
      <c r="A16" s="8">
        <f t="shared" si="6"/>
        <v>9</v>
      </c>
      <c r="B16" s="18">
        <v>35730.06</v>
      </c>
      <c r="C16" s="18">
        <f t="shared" si="0"/>
        <v>41864.911301999993</v>
      </c>
      <c r="D16" s="18">
        <f t="shared" si="1"/>
        <v>3488.7426084999993</v>
      </c>
      <c r="E16" s="19">
        <f t="shared" si="2"/>
        <v>21.186696003036435</v>
      </c>
      <c r="F16" s="19">
        <f t="shared" si="3"/>
        <v>10.593348001518217</v>
      </c>
      <c r="G16" s="19">
        <f t="shared" si="4"/>
        <v>4.2373392006072867</v>
      </c>
      <c r="H16" s="20">
        <f t="shared" si="5"/>
        <v>20.127361202884611</v>
      </c>
    </row>
    <row r="17" spans="1:8" x14ac:dyDescent="0.3">
      <c r="A17" s="8">
        <f t="shared" si="6"/>
        <v>10</v>
      </c>
      <c r="B17" s="18">
        <v>37342.19</v>
      </c>
      <c r="C17" s="18">
        <f t="shared" si="0"/>
        <v>43753.844022999998</v>
      </c>
      <c r="D17" s="18">
        <f t="shared" si="1"/>
        <v>3646.1536685833335</v>
      </c>
      <c r="E17" s="19">
        <f t="shared" si="2"/>
        <v>22.142633614878541</v>
      </c>
      <c r="F17" s="19">
        <f t="shared" si="3"/>
        <v>11.07131680743927</v>
      </c>
      <c r="G17" s="19">
        <f t="shared" si="4"/>
        <v>4.4285267229757084</v>
      </c>
      <c r="H17" s="20">
        <f t="shared" si="5"/>
        <v>21.035501934134615</v>
      </c>
    </row>
    <row r="18" spans="1:8" x14ac:dyDescent="0.3">
      <c r="A18" s="8">
        <f t="shared" si="6"/>
        <v>11</v>
      </c>
      <c r="B18" s="18">
        <v>37359.699999999997</v>
      </c>
      <c r="C18" s="18">
        <f t="shared" si="0"/>
        <v>43774.360489999992</v>
      </c>
      <c r="D18" s="18">
        <f t="shared" si="1"/>
        <v>3647.8633741666663</v>
      </c>
      <c r="E18" s="19">
        <f t="shared" si="2"/>
        <v>22.153016442307688</v>
      </c>
      <c r="F18" s="19">
        <f t="shared" si="3"/>
        <v>11.076508221153844</v>
      </c>
      <c r="G18" s="19">
        <f t="shared" si="4"/>
        <v>4.4306032884615378</v>
      </c>
      <c r="H18" s="20">
        <f t="shared" si="5"/>
        <v>21.045365620192303</v>
      </c>
    </row>
    <row r="19" spans="1:8" x14ac:dyDescent="0.3">
      <c r="A19" s="8">
        <f t="shared" si="6"/>
        <v>12</v>
      </c>
      <c r="B19" s="18">
        <v>38971.85</v>
      </c>
      <c r="C19" s="18">
        <f t="shared" si="0"/>
        <v>45663.316644999999</v>
      </c>
      <c r="D19" s="18">
        <f t="shared" si="1"/>
        <v>3805.2763870833332</v>
      </c>
      <c r="E19" s="19">
        <f t="shared" si="2"/>
        <v>23.108965913461539</v>
      </c>
      <c r="F19" s="19">
        <f t="shared" si="3"/>
        <v>11.554482956730769</v>
      </c>
      <c r="G19" s="19">
        <f t="shared" si="4"/>
        <v>4.6217931826923078</v>
      </c>
      <c r="H19" s="20">
        <f t="shared" si="5"/>
        <v>21.95351761778846</v>
      </c>
    </row>
    <row r="20" spans="1:8" x14ac:dyDescent="0.3">
      <c r="A20" s="8">
        <f t="shared" si="6"/>
        <v>13</v>
      </c>
      <c r="B20" s="18">
        <v>38989.35</v>
      </c>
      <c r="C20" s="18">
        <f t="shared" si="0"/>
        <v>45683.821394999999</v>
      </c>
      <c r="D20" s="18">
        <f t="shared" si="1"/>
        <v>3806.9851162499995</v>
      </c>
      <c r="E20" s="19">
        <f t="shared" si="2"/>
        <v>23.119342811234816</v>
      </c>
      <c r="F20" s="19">
        <f t="shared" si="3"/>
        <v>11.559671405617408</v>
      </c>
      <c r="G20" s="19">
        <f t="shared" si="4"/>
        <v>4.6238685622469635</v>
      </c>
      <c r="H20" s="20">
        <f t="shared" si="5"/>
        <v>21.963375670673077</v>
      </c>
    </row>
    <row r="21" spans="1:8" x14ac:dyDescent="0.3">
      <c r="A21" s="8">
        <f t="shared" si="6"/>
        <v>14</v>
      </c>
      <c r="B21" s="18">
        <v>40601.480000000003</v>
      </c>
      <c r="C21" s="18">
        <f t="shared" si="0"/>
        <v>47572.754116000004</v>
      </c>
      <c r="D21" s="18">
        <f t="shared" si="1"/>
        <v>3964.3961763333336</v>
      </c>
      <c r="E21" s="19">
        <f t="shared" si="2"/>
        <v>24.075280423076926</v>
      </c>
      <c r="F21" s="19">
        <f t="shared" si="3"/>
        <v>12.037640211538463</v>
      </c>
      <c r="G21" s="19">
        <f t="shared" si="4"/>
        <v>4.8150560846153851</v>
      </c>
      <c r="H21" s="20">
        <f t="shared" si="5"/>
        <v>22.871516401923078</v>
      </c>
    </row>
    <row r="22" spans="1:8" x14ac:dyDescent="0.3">
      <c r="A22" s="8">
        <f t="shared" si="6"/>
        <v>15</v>
      </c>
      <c r="B22" s="18">
        <v>40619.040000000001</v>
      </c>
      <c r="C22" s="18">
        <f t="shared" si="0"/>
        <v>47593.329167999997</v>
      </c>
      <c r="D22" s="18">
        <f t="shared" si="1"/>
        <v>3966.110764</v>
      </c>
      <c r="E22" s="19">
        <f t="shared" si="2"/>
        <v>24.085692898785425</v>
      </c>
      <c r="F22" s="19">
        <f t="shared" si="3"/>
        <v>12.042846449392712</v>
      </c>
      <c r="G22" s="19">
        <f t="shared" si="4"/>
        <v>4.8171385797570849</v>
      </c>
      <c r="H22" s="20">
        <f t="shared" si="5"/>
        <v>22.881408253846153</v>
      </c>
    </row>
    <row r="23" spans="1:8" x14ac:dyDescent="0.3">
      <c r="A23" s="8">
        <f t="shared" si="6"/>
        <v>16</v>
      </c>
      <c r="B23" s="18">
        <v>42231.18</v>
      </c>
      <c r="C23" s="18">
        <f t="shared" si="0"/>
        <v>49482.273605999995</v>
      </c>
      <c r="D23" s="18">
        <f t="shared" si="1"/>
        <v>4123.5228004999999</v>
      </c>
      <c r="E23" s="19">
        <f t="shared" si="2"/>
        <v>25.041636440283398</v>
      </c>
      <c r="F23" s="19">
        <f t="shared" si="3"/>
        <v>12.520818220141699</v>
      </c>
      <c r="G23" s="19">
        <f t="shared" si="4"/>
        <v>5.0083272880566794</v>
      </c>
      <c r="H23" s="20">
        <f t="shared" si="5"/>
        <v>23.789554618269229</v>
      </c>
    </row>
    <row r="24" spans="1:8" x14ac:dyDescent="0.3">
      <c r="A24" s="8">
        <f t="shared" si="6"/>
        <v>17</v>
      </c>
      <c r="B24" s="18">
        <v>42248.68</v>
      </c>
      <c r="C24" s="18">
        <f t="shared" si="0"/>
        <v>49502.778355999995</v>
      </c>
      <c r="D24" s="18">
        <f t="shared" si="1"/>
        <v>4125.2315296666666</v>
      </c>
      <c r="E24" s="19">
        <f t="shared" si="2"/>
        <v>25.052013338056678</v>
      </c>
      <c r="F24" s="19">
        <f t="shared" si="3"/>
        <v>12.526006669028339</v>
      </c>
      <c r="G24" s="19">
        <f t="shared" si="4"/>
        <v>5.010402667611336</v>
      </c>
      <c r="H24" s="20">
        <f t="shared" si="5"/>
        <v>23.799412671153846</v>
      </c>
    </row>
    <row r="25" spans="1:8" x14ac:dyDescent="0.3">
      <c r="A25" s="8">
        <f t="shared" si="6"/>
        <v>18</v>
      </c>
      <c r="B25" s="18">
        <v>43860.82</v>
      </c>
      <c r="C25" s="18">
        <f t="shared" si="0"/>
        <v>51391.722794000001</v>
      </c>
      <c r="D25" s="18">
        <f t="shared" si="1"/>
        <v>4282.6435661666665</v>
      </c>
      <c r="E25" s="19">
        <f t="shared" si="2"/>
        <v>26.007956879554655</v>
      </c>
      <c r="F25" s="19">
        <f t="shared" si="3"/>
        <v>13.003978439777327</v>
      </c>
      <c r="G25" s="19">
        <f t="shared" si="4"/>
        <v>5.2015913759109313</v>
      </c>
      <c r="H25" s="20">
        <f t="shared" si="5"/>
        <v>24.707559035576924</v>
      </c>
    </row>
    <row r="26" spans="1:8" x14ac:dyDescent="0.3">
      <c r="A26" s="8">
        <f t="shared" si="6"/>
        <v>19</v>
      </c>
      <c r="B26" s="18">
        <v>43878.33</v>
      </c>
      <c r="C26" s="18">
        <f t="shared" si="0"/>
        <v>51412.239261000002</v>
      </c>
      <c r="D26" s="18">
        <f t="shared" si="1"/>
        <v>4284.3532717500002</v>
      </c>
      <c r="E26" s="19">
        <f t="shared" si="2"/>
        <v>26.018339706983806</v>
      </c>
      <c r="F26" s="19">
        <f t="shared" si="3"/>
        <v>13.009169853491903</v>
      </c>
      <c r="G26" s="19">
        <f t="shared" si="4"/>
        <v>5.2036679413967608</v>
      </c>
      <c r="H26" s="20">
        <f t="shared" si="5"/>
        <v>24.717422721634616</v>
      </c>
    </row>
    <row r="27" spans="1:8" x14ac:dyDescent="0.3">
      <c r="A27" s="8">
        <f t="shared" si="6"/>
        <v>20</v>
      </c>
      <c r="B27" s="18">
        <v>45490.47</v>
      </c>
      <c r="C27" s="18">
        <f t="shared" si="0"/>
        <v>53301.183699000001</v>
      </c>
      <c r="D27" s="18">
        <f t="shared" si="1"/>
        <v>4441.7653082500001</v>
      </c>
      <c r="E27" s="19">
        <f t="shared" si="2"/>
        <v>26.974283248481782</v>
      </c>
      <c r="F27" s="19">
        <f t="shared" si="3"/>
        <v>13.487141624240891</v>
      </c>
      <c r="G27" s="19">
        <f t="shared" si="4"/>
        <v>5.3948566496963561</v>
      </c>
      <c r="H27" s="20">
        <f t="shared" si="5"/>
        <v>25.625569086057691</v>
      </c>
    </row>
    <row r="28" spans="1:8" x14ac:dyDescent="0.3">
      <c r="A28" s="8">
        <f t="shared" si="6"/>
        <v>21</v>
      </c>
      <c r="B28" s="18">
        <v>45507.97</v>
      </c>
      <c r="C28" s="18">
        <f t="shared" si="0"/>
        <v>53321.688449000001</v>
      </c>
      <c r="D28" s="18">
        <f t="shared" si="1"/>
        <v>4443.4740374166668</v>
      </c>
      <c r="E28" s="19">
        <f t="shared" si="2"/>
        <v>26.984660146255063</v>
      </c>
      <c r="F28" s="19">
        <f t="shared" si="3"/>
        <v>13.492330073127532</v>
      </c>
      <c r="G28" s="19">
        <f t="shared" si="4"/>
        <v>5.3969320292510128</v>
      </c>
      <c r="H28" s="20">
        <f t="shared" si="5"/>
        <v>25.635427138942308</v>
      </c>
    </row>
    <row r="29" spans="1:8" x14ac:dyDescent="0.3">
      <c r="A29" s="8">
        <f t="shared" si="6"/>
        <v>22</v>
      </c>
      <c r="B29" s="18">
        <v>47120.11</v>
      </c>
      <c r="C29" s="18">
        <f t="shared" si="0"/>
        <v>55210.632887</v>
      </c>
      <c r="D29" s="18">
        <f t="shared" si="1"/>
        <v>4600.8860739166666</v>
      </c>
      <c r="E29" s="19">
        <f t="shared" si="2"/>
        <v>27.940603687753036</v>
      </c>
      <c r="F29" s="19">
        <f t="shared" si="3"/>
        <v>13.970301843876518</v>
      </c>
      <c r="G29" s="19">
        <f t="shared" si="4"/>
        <v>5.5881207375506072</v>
      </c>
      <c r="H29" s="20">
        <f t="shared" si="5"/>
        <v>26.543573503365383</v>
      </c>
    </row>
    <row r="30" spans="1:8" x14ac:dyDescent="0.3">
      <c r="A30" s="8">
        <f t="shared" si="6"/>
        <v>23</v>
      </c>
      <c r="B30" s="18">
        <v>48749.8</v>
      </c>
      <c r="C30" s="18">
        <f t="shared" si="0"/>
        <v>57120.140660000005</v>
      </c>
      <c r="D30" s="18">
        <f t="shared" si="1"/>
        <v>4760.0117216666667</v>
      </c>
      <c r="E30" s="19">
        <f t="shared" si="2"/>
        <v>28.906953775303645</v>
      </c>
      <c r="F30" s="19">
        <f t="shared" si="3"/>
        <v>14.453476887651822</v>
      </c>
      <c r="G30" s="19">
        <f t="shared" si="4"/>
        <v>5.7813907550607286</v>
      </c>
      <c r="H30" s="20">
        <f t="shared" si="5"/>
        <v>27.461606086538463</v>
      </c>
    </row>
    <row r="31" spans="1:8" x14ac:dyDescent="0.3">
      <c r="A31" s="8">
        <f t="shared" si="6"/>
        <v>24</v>
      </c>
      <c r="B31" s="18">
        <v>50361.94</v>
      </c>
      <c r="C31" s="18">
        <f t="shared" si="0"/>
        <v>59009.085098000003</v>
      </c>
      <c r="D31" s="18">
        <f t="shared" si="1"/>
        <v>4917.4237581666675</v>
      </c>
      <c r="E31" s="19">
        <f t="shared" si="2"/>
        <v>29.862897316801622</v>
      </c>
      <c r="F31" s="19">
        <f t="shared" si="3"/>
        <v>14.931448658400811</v>
      </c>
      <c r="G31" s="19">
        <f t="shared" si="4"/>
        <v>5.972579463360324</v>
      </c>
      <c r="H31" s="20">
        <f t="shared" si="5"/>
        <v>28.369752450961538</v>
      </c>
    </row>
    <row r="32" spans="1:8" x14ac:dyDescent="0.3">
      <c r="A32" s="8">
        <f t="shared" si="6"/>
        <v>25</v>
      </c>
      <c r="B32" s="18">
        <v>50470.86</v>
      </c>
      <c r="C32" s="18">
        <f t="shared" si="0"/>
        <v>59136.706661999997</v>
      </c>
      <c r="D32" s="18">
        <f t="shared" si="1"/>
        <v>4928.0588884999997</v>
      </c>
      <c r="E32" s="19">
        <f t="shared" si="2"/>
        <v>29.927483128542509</v>
      </c>
      <c r="F32" s="19">
        <f t="shared" si="3"/>
        <v>14.963741564271254</v>
      </c>
      <c r="G32" s="19">
        <f t="shared" si="4"/>
        <v>5.9854966257085014</v>
      </c>
      <c r="H32" s="20">
        <f t="shared" si="5"/>
        <v>28.431108972115382</v>
      </c>
    </row>
    <row r="33" spans="1:8" x14ac:dyDescent="0.3">
      <c r="A33" s="8">
        <f t="shared" si="6"/>
        <v>26</v>
      </c>
      <c r="B33" s="18">
        <v>50555.55</v>
      </c>
      <c r="C33" s="18">
        <f t="shared" si="0"/>
        <v>59235.937935000002</v>
      </c>
      <c r="D33" s="18">
        <f t="shared" si="1"/>
        <v>4936.3281612500004</v>
      </c>
      <c r="E33" s="19">
        <f t="shared" si="2"/>
        <v>29.977701384109313</v>
      </c>
      <c r="F33" s="19">
        <f t="shared" si="3"/>
        <v>14.988850692054656</v>
      </c>
      <c r="G33" s="19">
        <f t="shared" si="4"/>
        <v>5.9955402768218624</v>
      </c>
      <c r="H33" s="20">
        <f t="shared" si="5"/>
        <v>28.478816314903845</v>
      </c>
    </row>
    <row r="34" spans="1:8" x14ac:dyDescent="0.3">
      <c r="A34" s="8">
        <f t="shared" si="6"/>
        <v>27</v>
      </c>
      <c r="B34" s="18">
        <v>50651.6</v>
      </c>
      <c r="C34" s="18">
        <f t="shared" si="0"/>
        <v>59348.479719999996</v>
      </c>
      <c r="D34" s="18">
        <f t="shared" si="1"/>
        <v>4945.706643333333</v>
      </c>
      <c r="E34" s="19">
        <f t="shared" si="2"/>
        <v>30.034655728744937</v>
      </c>
      <c r="F34" s="19">
        <f t="shared" si="3"/>
        <v>15.017327864372469</v>
      </c>
      <c r="G34" s="19">
        <f t="shared" si="4"/>
        <v>6.0069311457489878</v>
      </c>
      <c r="H34" s="20">
        <f t="shared" si="5"/>
        <v>28.532922942307689</v>
      </c>
    </row>
    <row r="35" spans="1:8" x14ac:dyDescent="0.3">
      <c r="A35" s="8">
        <f t="shared" si="6"/>
        <v>28</v>
      </c>
      <c r="B35" s="18">
        <v>50724.33</v>
      </c>
      <c r="C35" s="18">
        <f t="shared" si="0"/>
        <v>59433.697461000003</v>
      </c>
      <c r="D35" s="18">
        <f t="shared" si="1"/>
        <v>4952.8081217500003</v>
      </c>
      <c r="E35" s="19">
        <f t="shared" si="2"/>
        <v>30.077782115890692</v>
      </c>
      <c r="F35" s="19">
        <f t="shared" si="3"/>
        <v>15.038891057945346</v>
      </c>
      <c r="G35" s="19">
        <f t="shared" si="4"/>
        <v>6.015556423178138</v>
      </c>
      <c r="H35" s="20">
        <f t="shared" si="5"/>
        <v>28.573893010096157</v>
      </c>
    </row>
    <row r="36" spans="1:8" x14ac:dyDescent="0.3">
      <c r="A36" s="8">
        <f t="shared" si="6"/>
        <v>29</v>
      </c>
      <c r="B36" s="18">
        <v>50791.66</v>
      </c>
      <c r="C36" s="18">
        <f t="shared" si="0"/>
        <v>59512.588022000004</v>
      </c>
      <c r="D36" s="18">
        <f t="shared" si="1"/>
        <v>4959.3823351666661</v>
      </c>
      <c r="E36" s="19">
        <f t="shared" si="2"/>
        <v>30.1177064888664</v>
      </c>
      <c r="F36" s="19">
        <f t="shared" si="3"/>
        <v>15.0588532444332</v>
      </c>
      <c r="G36" s="19">
        <f t="shared" si="4"/>
        <v>6.0235412977732796</v>
      </c>
      <c r="H36" s="20">
        <f t="shared" si="5"/>
        <v>28.611821164423077</v>
      </c>
    </row>
    <row r="37" spans="1:8" x14ac:dyDescent="0.3">
      <c r="A37" s="8">
        <f t="shared" si="6"/>
        <v>30</v>
      </c>
      <c r="B37" s="18">
        <v>50854.09</v>
      </c>
      <c r="C37" s="18">
        <f t="shared" si="0"/>
        <v>59585.737252999992</v>
      </c>
      <c r="D37" s="18">
        <f t="shared" si="1"/>
        <v>4965.4781044166657</v>
      </c>
      <c r="E37" s="19">
        <f t="shared" si="2"/>
        <v>30.154725330465585</v>
      </c>
      <c r="F37" s="19">
        <f t="shared" si="3"/>
        <v>15.077362665232792</v>
      </c>
      <c r="G37" s="19">
        <f t="shared" si="4"/>
        <v>6.0309450660931168</v>
      </c>
      <c r="H37" s="20">
        <f t="shared" si="5"/>
        <v>28.646989063942303</v>
      </c>
    </row>
    <row r="38" spans="1:8" x14ac:dyDescent="0.3">
      <c r="A38" s="8">
        <f t="shared" si="6"/>
        <v>31</v>
      </c>
      <c r="B38" s="18">
        <v>50911.87</v>
      </c>
      <c r="C38" s="18">
        <f t="shared" si="0"/>
        <v>59653.438079</v>
      </c>
      <c r="D38" s="18">
        <f t="shared" si="1"/>
        <v>4971.119839916666</v>
      </c>
      <c r="E38" s="19">
        <f t="shared" si="2"/>
        <v>30.188986882085022</v>
      </c>
      <c r="F38" s="19">
        <f t="shared" si="3"/>
        <v>15.094493441042511</v>
      </c>
      <c r="G38" s="19">
        <f t="shared" si="4"/>
        <v>6.0377973764170045</v>
      </c>
      <c r="H38" s="20">
        <f t="shared" si="5"/>
        <v>28.679537537980767</v>
      </c>
    </row>
    <row r="39" spans="1:8" x14ac:dyDescent="0.3">
      <c r="A39" s="8">
        <f t="shared" si="6"/>
        <v>32</v>
      </c>
      <c r="B39" s="18">
        <v>50965.38</v>
      </c>
      <c r="C39" s="18">
        <f t="shared" si="0"/>
        <v>59716.135745999993</v>
      </c>
      <c r="D39" s="18">
        <f t="shared" si="1"/>
        <v>4976.3446454999994</v>
      </c>
      <c r="E39" s="19">
        <f t="shared" si="2"/>
        <v>30.220716470647769</v>
      </c>
      <c r="F39" s="19">
        <f t="shared" si="3"/>
        <v>15.110358235323885</v>
      </c>
      <c r="G39" s="19">
        <f t="shared" si="4"/>
        <v>6.0441432941295536</v>
      </c>
      <c r="H39" s="20">
        <f t="shared" si="5"/>
        <v>28.70968064711538</v>
      </c>
    </row>
    <row r="40" spans="1:8" x14ac:dyDescent="0.3">
      <c r="A40" s="8">
        <f t="shared" si="6"/>
        <v>33</v>
      </c>
      <c r="B40" s="18">
        <v>51014.92</v>
      </c>
      <c r="C40" s="18">
        <f t="shared" si="0"/>
        <v>59774.181763999994</v>
      </c>
      <c r="D40" s="18">
        <f t="shared" si="1"/>
        <v>4981.1818136666661</v>
      </c>
      <c r="E40" s="19">
        <f t="shared" si="2"/>
        <v>30.250091985829958</v>
      </c>
      <c r="F40" s="19">
        <f t="shared" si="3"/>
        <v>15.125045992914979</v>
      </c>
      <c r="G40" s="19">
        <f t="shared" si="4"/>
        <v>6.0500183971659913</v>
      </c>
      <c r="H40" s="20">
        <f t="shared" si="5"/>
        <v>28.737587386538458</v>
      </c>
    </row>
    <row r="41" spans="1:8" x14ac:dyDescent="0.3">
      <c r="A41" s="8">
        <f t="shared" si="6"/>
        <v>34</v>
      </c>
      <c r="B41" s="18">
        <v>51060.82</v>
      </c>
      <c r="C41" s="18">
        <f t="shared" si="0"/>
        <v>59827.962793999999</v>
      </c>
      <c r="D41" s="18">
        <f t="shared" si="1"/>
        <v>4985.6635661666669</v>
      </c>
      <c r="E41" s="19">
        <f t="shared" si="2"/>
        <v>30.277309106275304</v>
      </c>
      <c r="F41" s="19">
        <f t="shared" si="3"/>
        <v>15.138654553137652</v>
      </c>
      <c r="G41" s="19">
        <f t="shared" si="4"/>
        <v>6.0554618212550606</v>
      </c>
      <c r="H41" s="20">
        <f t="shared" si="5"/>
        <v>28.763443650961538</v>
      </c>
    </row>
    <row r="42" spans="1:8" x14ac:dyDescent="0.3">
      <c r="A42" s="21">
        <f t="shared" si="6"/>
        <v>35</v>
      </c>
      <c r="B42" s="22">
        <v>51103.28</v>
      </c>
      <c r="C42" s="22">
        <f t="shared" si="0"/>
        <v>59877.713175999997</v>
      </c>
      <c r="D42" s="22">
        <f t="shared" si="1"/>
        <v>4989.8094313333331</v>
      </c>
      <c r="E42" s="23">
        <f t="shared" si="2"/>
        <v>30.302486425101215</v>
      </c>
      <c r="F42" s="23">
        <f t="shared" si="3"/>
        <v>15.151243212550607</v>
      </c>
      <c r="G42" s="23">
        <f t="shared" si="4"/>
        <v>6.0604972850202428</v>
      </c>
      <c r="H42" s="24">
        <f t="shared" si="5"/>
        <v>28.787362103846153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62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32918.76</v>
      </c>
      <c r="C7" s="18">
        <f t="shared" ref="C7:C42" si="0">B7*$D$3</f>
        <v>38570.911092000002</v>
      </c>
      <c r="D7" s="18">
        <f t="shared" ref="D7:D42" si="1">B7/12*$D$3</f>
        <v>3214.2425909999997</v>
      </c>
      <c r="E7" s="19">
        <f t="shared" ref="E7:E42" si="2">C7/1976</f>
        <v>19.519691848178137</v>
      </c>
      <c r="F7" s="19">
        <f>E7/2</f>
        <v>9.7598459240890687</v>
      </c>
      <c r="G7" s="19">
        <f>E7/5</f>
        <v>3.9039383696356276</v>
      </c>
      <c r="H7" s="20">
        <f>C7/2080</f>
        <v>18.543707255769231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39479.822216</v>
      </c>
      <c r="D8" s="18">
        <f t="shared" si="1"/>
        <v>3289.9851846666666</v>
      </c>
      <c r="E8" s="19">
        <f t="shared" si="2"/>
        <v>19.979667113360325</v>
      </c>
      <c r="F8" s="19">
        <f t="shared" ref="F8:F42" si="3">E8/2</f>
        <v>9.9898335566801624</v>
      </c>
      <c r="G8" s="19">
        <f t="shared" ref="G8:G42" si="4">E8/5</f>
        <v>3.9959334226720649</v>
      </c>
      <c r="H8" s="20">
        <f t="shared" ref="H8:H42" si="5">C8/2080</f>
        <v>18.980683757692308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40753.448399000001</v>
      </c>
      <c r="D9" s="18">
        <f t="shared" si="1"/>
        <v>3396.1206999166666</v>
      </c>
      <c r="E9" s="19">
        <f t="shared" si="2"/>
        <v>20.624214776821862</v>
      </c>
      <c r="F9" s="19">
        <f t="shared" si="3"/>
        <v>10.312107388410931</v>
      </c>
      <c r="G9" s="19">
        <f t="shared" si="4"/>
        <v>4.1248429553643726</v>
      </c>
      <c r="H9" s="20">
        <f t="shared" si="5"/>
        <v>19.593004037980769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41970.715812000002</v>
      </c>
      <c r="D10" s="18">
        <f t="shared" si="1"/>
        <v>3497.559651</v>
      </c>
      <c r="E10" s="19">
        <f t="shared" si="2"/>
        <v>21.240240795546558</v>
      </c>
      <c r="F10" s="19">
        <f t="shared" si="3"/>
        <v>10.620120397773279</v>
      </c>
      <c r="G10" s="19">
        <f t="shared" si="4"/>
        <v>4.2480481591093113</v>
      </c>
      <c r="H10" s="20">
        <f t="shared" si="5"/>
        <v>20.178228755769233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43131.483850999997</v>
      </c>
      <c r="D11" s="18">
        <f t="shared" si="1"/>
        <v>3594.2903209166661</v>
      </c>
      <c r="E11" s="19">
        <f t="shared" si="2"/>
        <v>21.827674013663966</v>
      </c>
      <c r="F11" s="19">
        <f t="shared" si="3"/>
        <v>10.913837006831983</v>
      </c>
      <c r="G11" s="19">
        <f t="shared" si="4"/>
        <v>4.3655348027327934</v>
      </c>
      <c r="H11" s="20">
        <f t="shared" si="5"/>
        <v>20.736290312980767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44235.623629000002</v>
      </c>
      <c r="D12" s="18">
        <f t="shared" si="1"/>
        <v>3686.3019690833335</v>
      </c>
      <c r="E12" s="19">
        <f t="shared" si="2"/>
        <v>22.386449204959515</v>
      </c>
      <c r="F12" s="19">
        <f t="shared" si="3"/>
        <v>11.193224602479757</v>
      </c>
      <c r="G12" s="19">
        <f t="shared" si="4"/>
        <v>4.4772898409919026</v>
      </c>
      <c r="H12" s="20">
        <f t="shared" si="5"/>
        <v>21.26712674471154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45283.943618999998</v>
      </c>
      <c r="D13" s="18">
        <f t="shared" si="1"/>
        <v>3773.66196825</v>
      </c>
      <c r="E13" s="19">
        <f t="shared" si="2"/>
        <v>22.916975515688257</v>
      </c>
      <c r="F13" s="19">
        <f t="shared" si="3"/>
        <v>11.458487757844129</v>
      </c>
      <c r="G13" s="19">
        <f t="shared" si="4"/>
        <v>4.5833951031376516</v>
      </c>
      <c r="H13" s="20">
        <f t="shared" si="5"/>
        <v>21.771126739903846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46277.252293999998</v>
      </c>
      <c r="D14" s="18">
        <f t="shared" si="1"/>
        <v>3856.4376911666664</v>
      </c>
      <c r="E14" s="19">
        <f t="shared" si="2"/>
        <v>23.419662092105263</v>
      </c>
      <c r="F14" s="19">
        <f t="shared" si="3"/>
        <v>11.709831046052631</v>
      </c>
      <c r="G14" s="19">
        <f t="shared" si="4"/>
        <v>4.6839324184210529</v>
      </c>
      <c r="H14" s="20">
        <f t="shared" si="5"/>
        <v>22.2486789875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47216.932260000001</v>
      </c>
      <c r="D15" s="18">
        <f t="shared" si="1"/>
        <v>3934.7443549999998</v>
      </c>
      <c r="E15" s="19">
        <f t="shared" si="2"/>
        <v>23.895208633603239</v>
      </c>
      <c r="F15" s="19">
        <f t="shared" si="3"/>
        <v>11.94760431680162</v>
      </c>
      <c r="G15" s="19">
        <f t="shared" si="4"/>
        <v>4.7790417267206475</v>
      </c>
      <c r="H15" s="20">
        <f t="shared" si="5"/>
        <v>22.700448201923077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48104.038047000002</v>
      </c>
      <c r="D16" s="18">
        <f t="shared" si="1"/>
        <v>4008.66983725</v>
      </c>
      <c r="E16" s="19">
        <f t="shared" si="2"/>
        <v>24.344148809210527</v>
      </c>
      <c r="F16" s="19">
        <f t="shared" si="3"/>
        <v>12.172074404605263</v>
      </c>
      <c r="G16" s="19">
        <f t="shared" si="4"/>
        <v>4.8688297618421057</v>
      </c>
      <c r="H16" s="20">
        <f t="shared" si="5"/>
        <v>23.12694136875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48940.760733999996</v>
      </c>
      <c r="D17" s="18">
        <f t="shared" si="1"/>
        <v>4078.396727833333</v>
      </c>
      <c r="E17" s="19">
        <f t="shared" si="2"/>
        <v>24.767591464574895</v>
      </c>
      <c r="F17" s="19">
        <f t="shared" si="3"/>
        <v>12.383795732287448</v>
      </c>
      <c r="G17" s="19">
        <f t="shared" si="4"/>
        <v>4.9535182929149792</v>
      </c>
      <c r="H17" s="20">
        <f t="shared" si="5"/>
        <v>23.529211891346151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49728.330605999996</v>
      </c>
      <c r="D18" s="18">
        <f t="shared" si="1"/>
        <v>4144.0275505</v>
      </c>
      <c r="E18" s="19">
        <f t="shared" si="2"/>
        <v>25.16615921356275</v>
      </c>
      <c r="F18" s="19">
        <f t="shared" si="3"/>
        <v>12.583079606781375</v>
      </c>
      <c r="G18" s="19">
        <f t="shared" si="4"/>
        <v>5.0332318427125502</v>
      </c>
      <c r="H18" s="20">
        <f t="shared" si="5"/>
        <v>23.907851252884612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50468.903591000002</v>
      </c>
      <c r="D19" s="18">
        <f t="shared" si="1"/>
        <v>4205.7419659166662</v>
      </c>
      <c r="E19" s="19">
        <f t="shared" si="2"/>
        <v>25.540943112854251</v>
      </c>
      <c r="F19" s="19">
        <f t="shared" si="3"/>
        <v>12.770471556427125</v>
      </c>
      <c r="G19" s="19">
        <f t="shared" si="4"/>
        <v>5.1081886225708502</v>
      </c>
      <c r="H19" s="20">
        <f t="shared" si="5"/>
        <v>24.263895957211538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51164.248955999996</v>
      </c>
      <c r="D20" s="18">
        <f t="shared" si="1"/>
        <v>4263.6874129999997</v>
      </c>
      <c r="E20" s="19">
        <f t="shared" si="2"/>
        <v>25.892838540485826</v>
      </c>
      <c r="F20" s="19">
        <f t="shared" si="3"/>
        <v>12.946419270242913</v>
      </c>
      <c r="G20" s="19">
        <f t="shared" si="4"/>
        <v>5.178567708097165</v>
      </c>
      <c r="H20" s="20">
        <f t="shared" si="5"/>
        <v>24.598196613461536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51816.686667000002</v>
      </c>
      <c r="D21" s="18">
        <f t="shared" si="1"/>
        <v>4318.0572222499995</v>
      </c>
      <c r="E21" s="19">
        <f t="shared" si="2"/>
        <v>26.223019568319838</v>
      </c>
      <c r="F21" s="19">
        <f t="shared" si="3"/>
        <v>13.111509784159919</v>
      </c>
      <c r="G21" s="19">
        <f t="shared" si="4"/>
        <v>5.2446039136639673</v>
      </c>
      <c r="H21" s="20">
        <f t="shared" si="5"/>
        <v>24.911868589903847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52428.103160999999</v>
      </c>
      <c r="D22" s="18">
        <f t="shared" si="1"/>
        <v>4369.0085967499999</v>
      </c>
      <c r="E22" s="19">
        <f t="shared" si="2"/>
        <v>26.532440870951415</v>
      </c>
      <c r="F22" s="19">
        <f t="shared" si="3"/>
        <v>13.266220435475708</v>
      </c>
      <c r="G22" s="19">
        <f t="shared" si="4"/>
        <v>5.3064881741902834</v>
      </c>
      <c r="H22" s="20">
        <f t="shared" si="5"/>
        <v>25.205818827403846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53064.101920999994</v>
      </c>
      <c r="D23" s="18">
        <f t="shared" si="1"/>
        <v>4422.0084934166662</v>
      </c>
      <c r="E23" s="19">
        <f t="shared" si="2"/>
        <v>26.854302591599186</v>
      </c>
      <c r="F23" s="19">
        <f t="shared" si="3"/>
        <v>13.427151295799593</v>
      </c>
      <c r="G23" s="19">
        <f t="shared" si="4"/>
        <v>5.3708605183198372</v>
      </c>
      <c r="H23" s="20">
        <f t="shared" si="5"/>
        <v>25.511587462019229</v>
      </c>
    </row>
    <row r="24" spans="1:8" x14ac:dyDescent="0.3">
      <c r="A24" s="8">
        <f t="shared" si="6"/>
        <v>17</v>
      </c>
      <c r="B24" s="18">
        <v>45796.27</v>
      </c>
      <c r="C24" s="18">
        <f t="shared" si="0"/>
        <v>53659.489558999994</v>
      </c>
      <c r="D24" s="18">
        <f t="shared" si="1"/>
        <v>4471.6241299166659</v>
      </c>
      <c r="E24" s="19">
        <f t="shared" si="2"/>
        <v>27.155612124999998</v>
      </c>
      <c r="F24" s="19">
        <f t="shared" si="3"/>
        <v>13.577806062499999</v>
      </c>
      <c r="G24" s="19">
        <f t="shared" si="4"/>
        <v>5.4311224249999999</v>
      </c>
      <c r="H24" s="20">
        <f t="shared" si="5"/>
        <v>25.797831518749998</v>
      </c>
    </row>
    <row r="25" spans="1:8" x14ac:dyDescent="0.3">
      <c r="A25" s="8">
        <f t="shared" si="6"/>
        <v>18</v>
      </c>
      <c r="B25" s="18">
        <v>46930.14</v>
      </c>
      <c r="C25" s="18">
        <f t="shared" si="0"/>
        <v>54988.045037999997</v>
      </c>
      <c r="D25" s="18">
        <f t="shared" si="1"/>
        <v>4582.3370864999997</v>
      </c>
      <c r="E25" s="19">
        <f t="shared" si="2"/>
        <v>27.827958015182183</v>
      </c>
      <c r="F25" s="19">
        <f t="shared" si="3"/>
        <v>13.913979007591092</v>
      </c>
      <c r="G25" s="19">
        <f t="shared" si="4"/>
        <v>5.5655916030364363</v>
      </c>
      <c r="H25" s="20">
        <f t="shared" si="5"/>
        <v>26.436560114423074</v>
      </c>
    </row>
    <row r="26" spans="1:8" x14ac:dyDescent="0.3">
      <c r="A26" s="8">
        <f t="shared" si="6"/>
        <v>19</v>
      </c>
      <c r="B26" s="18">
        <v>46948.91</v>
      </c>
      <c r="C26" s="18">
        <f t="shared" si="0"/>
        <v>55010.037847</v>
      </c>
      <c r="D26" s="18">
        <f t="shared" si="1"/>
        <v>4584.1698205833336</v>
      </c>
      <c r="E26" s="19">
        <f t="shared" si="2"/>
        <v>27.839087979251012</v>
      </c>
      <c r="F26" s="19">
        <f t="shared" si="3"/>
        <v>13.919543989625506</v>
      </c>
      <c r="G26" s="19">
        <f t="shared" si="4"/>
        <v>5.5678175958502027</v>
      </c>
      <c r="H26" s="20">
        <f t="shared" si="5"/>
        <v>26.447133580288462</v>
      </c>
    </row>
    <row r="27" spans="1:8" x14ac:dyDescent="0.3">
      <c r="A27" s="8">
        <f t="shared" si="6"/>
        <v>20</v>
      </c>
      <c r="B27" s="18">
        <v>48673.87</v>
      </c>
      <c r="C27" s="18">
        <f t="shared" si="0"/>
        <v>57031.173479000005</v>
      </c>
      <c r="D27" s="18">
        <f t="shared" si="1"/>
        <v>4752.5977899166674</v>
      </c>
      <c r="E27" s="19">
        <f t="shared" si="2"/>
        <v>28.861929898279353</v>
      </c>
      <c r="F27" s="19">
        <f t="shared" si="3"/>
        <v>14.430964949139677</v>
      </c>
      <c r="G27" s="19">
        <f t="shared" si="4"/>
        <v>5.772385979655871</v>
      </c>
      <c r="H27" s="20">
        <f t="shared" si="5"/>
        <v>27.418833403365387</v>
      </c>
    </row>
    <row r="28" spans="1:8" x14ac:dyDescent="0.3">
      <c r="A28" s="8">
        <f t="shared" si="6"/>
        <v>21</v>
      </c>
      <c r="B28" s="18">
        <v>48692.63</v>
      </c>
      <c r="C28" s="18">
        <f t="shared" si="0"/>
        <v>57053.154570999992</v>
      </c>
      <c r="D28" s="18">
        <f t="shared" si="1"/>
        <v>4754.4295475833324</v>
      </c>
      <c r="E28" s="19">
        <f t="shared" si="2"/>
        <v>28.873053932692304</v>
      </c>
      <c r="F28" s="19">
        <f t="shared" si="3"/>
        <v>14.436526966346152</v>
      </c>
      <c r="G28" s="19">
        <f t="shared" si="4"/>
        <v>5.774610786538461</v>
      </c>
      <c r="H28" s="20">
        <f t="shared" si="5"/>
        <v>27.429401236057689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59074.337070999994</v>
      </c>
      <c r="D29" s="18">
        <f t="shared" si="1"/>
        <v>4922.8614225833335</v>
      </c>
      <c r="E29" s="19">
        <f t="shared" si="2"/>
        <v>29.895919570344127</v>
      </c>
      <c r="F29" s="19">
        <f t="shared" si="3"/>
        <v>14.947959785172063</v>
      </c>
      <c r="G29" s="19">
        <f t="shared" si="4"/>
        <v>5.979183914068825</v>
      </c>
      <c r="H29" s="20">
        <f t="shared" si="5"/>
        <v>28.40112359182692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61117.477229000004</v>
      </c>
      <c r="D30" s="18">
        <f t="shared" si="1"/>
        <v>5093.1231024166664</v>
      </c>
      <c r="E30" s="19">
        <f t="shared" si="2"/>
        <v>30.929897383097167</v>
      </c>
      <c r="F30" s="19">
        <f t="shared" si="3"/>
        <v>15.464948691548583</v>
      </c>
      <c r="G30" s="19">
        <f t="shared" si="4"/>
        <v>6.1859794766194334</v>
      </c>
      <c r="H30" s="20">
        <f t="shared" si="5"/>
        <v>29.383402513942311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63138.612861000001</v>
      </c>
      <c r="D31" s="18">
        <f t="shared" si="1"/>
        <v>5261.5510717500001</v>
      </c>
      <c r="E31" s="19">
        <f t="shared" si="2"/>
        <v>31.952739302125508</v>
      </c>
      <c r="F31" s="19">
        <f t="shared" si="3"/>
        <v>15.976369651062754</v>
      </c>
      <c r="G31" s="19">
        <f t="shared" si="4"/>
        <v>6.3905478604251016</v>
      </c>
      <c r="H31" s="20">
        <f t="shared" si="5"/>
        <v>30.355102337019233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63275.197930000002</v>
      </c>
      <c r="D32" s="18">
        <f t="shared" si="1"/>
        <v>5272.9331608333332</v>
      </c>
      <c r="E32" s="19">
        <f t="shared" si="2"/>
        <v>32.021861300607291</v>
      </c>
      <c r="F32" s="19">
        <f t="shared" si="3"/>
        <v>16.010930650303646</v>
      </c>
      <c r="G32" s="19">
        <f t="shared" si="4"/>
        <v>6.4043722601214581</v>
      </c>
      <c r="H32" s="20">
        <f t="shared" si="5"/>
        <v>30.420768235576926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63381.377383999992</v>
      </c>
      <c r="D33" s="18">
        <f t="shared" si="1"/>
        <v>5281.7814486666666</v>
      </c>
      <c r="E33" s="19">
        <f t="shared" si="2"/>
        <v>32.075595842105258</v>
      </c>
      <c r="F33" s="19">
        <f t="shared" si="3"/>
        <v>16.037797921052629</v>
      </c>
      <c r="G33" s="19">
        <f t="shared" si="4"/>
        <v>6.415119168421052</v>
      </c>
      <c r="H33" s="20">
        <f t="shared" si="5"/>
        <v>30.471816049999997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63501.781275999994</v>
      </c>
      <c r="D34" s="18">
        <f t="shared" si="1"/>
        <v>5291.8151063333335</v>
      </c>
      <c r="E34" s="19">
        <f t="shared" si="2"/>
        <v>32.136528985829955</v>
      </c>
      <c r="F34" s="19">
        <f t="shared" si="3"/>
        <v>16.068264492914977</v>
      </c>
      <c r="G34" s="19">
        <f t="shared" si="4"/>
        <v>6.4273057971659906</v>
      </c>
      <c r="H34" s="20">
        <f t="shared" si="5"/>
        <v>30.529702536538458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63592.951252999992</v>
      </c>
      <c r="D35" s="18">
        <f t="shared" si="1"/>
        <v>5299.412604416666</v>
      </c>
      <c r="E35" s="19">
        <f t="shared" si="2"/>
        <v>32.182667638157888</v>
      </c>
      <c r="F35" s="19">
        <f t="shared" si="3"/>
        <v>16.091333819078944</v>
      </c>
      <c r="G35" s="19">
        <f t="shared" si="4"/>
        <v>6.4365335276315774</v>
      </c>
      <c r="H35" s="20">
        <f t="shared" si="5"/>
        <v>30.573534256249996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63677.372237999996</v>
      </c>
      <c r="D36" s="18">
        <f t="shared" si="1"/>
        <v>5306.4476864999997</v>
      </c>
      <c r="E36" s="19">
        <f t="shared" si="2"/>
        <v>32.225390808704454</v>
      </c>
      <c r="F36" s="19">
        <f t="shared" si="3"/>
        <v>16.112695404352227</v>
      </c>
      <c r="G36" s="19">
        <f t="shared" si="4"/>
        <v>6.4450781617408905</v>
      </c>
      <c r="H36" s="20">
        <f t="shared" si="5"/>
        <v>30.61412126826923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63755.641798000004</v>
      </c>
      <c r="D37" s="18">
        <f t="shared" si="1"/>
        <v>5312.9701498333334</v>
      </c>
      <c r="E37" s="19">
        <f t="shared" si="2"/>
        <v>32.265000909919031</v>
      </c>
      <c r="F37" s="19">
        <f t="shared" si="3"/>
        <v>16.132500454959516</v>
      </c>
      <c r="G37" s="19">
        <f t="shared" si="4"/>
        <v>6.4530001819838061</v>
      </c>
      <c r="H37" s="20">
        <f t="shared" si="5"/>
        <v>30.651750864423079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63828.076291999998</v>
      </c>
      <c r="D38" s="18">
        <f t="shared" si="1"/>
        <v>5319.0063576666671</v>
      </c>
      <c r="E38" s="19">
        <f t="shared" si="2"/>
        <v>32.30165804251012</v>
      </c>
      <c r="F38" s="19">
        <f t="shared" si="3"/>
        <v>16.15082902125506</v>
      </c>
      <c r="G38" s="19">
        <f t="shared" si="4"/>
        <v>6.4603316085020239</v>
      </c>
      <c r="H38" s="20">
        <f t="shared" si="5"/>
        <v>30.686575140384615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63895.167833999993</v>
      </c>
      <c r="D39" s="18">
        <f t="shared" si="1"/>
        <v>5324.5973194999997</v>
      </c>
      <c r="E39" s="19">
        <f t="shared" si="2"/>
        <v>32.335611252024286</v>
      </c>
      <c r="F39" s="19">
        <f t="shared" si="3"/>
        <v>16.167805626012143</v>
      </c>
      <c r="G39" s="19">
        <f t="shared" si="4"/>
        <v>6.4671222504048576</v>
      </c>
      <c r="H39" s="20">
        <f t="shared" si="5"/>
        <v>30.718830689423072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63957.267933999996</v>
      </c>
      <c r="D40" s="18">
        <f t="shared" si="1"/>
        <v>5329.7723278333324</v>
      </c>
      <c r="E40" s="19">
        <f t="shared" si="2"/>
        <v>32.367038428137647</v>
      </c>
      <c r="F40" s="19">
        <f t="shared" si="3"/>
        <v>16.183519214068824</v>
      </c>
      <c r="G40" s="19">
        <f t="shared" si="4"/>
        <v>6.4734076856275298</v>
      </c>
      <c r="H40" s="20">
        <f t="shared" si="5"/>
        <v>30.748686506730767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64014.810120999995</v>
      </c>
      <c r="D41" s="18">
        <f t="shared" si="1"/>
        <v>5334.5675100833332</v>
      </c>
      <c r="E41" s="19">
        <f t="shared" si="2"/>
        <v>32.396158968117405</v>
      </c>
      <c r="F41" s="19">
        <f t="shared" si="3"/>
        <v>16.198079484058702</v>
      </c>
      <c r="G41" s="19">
        <f t="shared" si="4"/>
        <v>6.4792317936234811</v>
      </c>
      <c r="H41" s="20">
        <f t="shared" si="5"/>
        <v>30.776351019711537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64068.052168999995</v>
      </c>
      <c r="D42" s="22">
        <f t="shared" si="1"/>
        <v>5339.0043474166669</v>
      </c>
      <c r="E42" s="23">
        <f t="shared" si="2"/>
        <v>32.423103324392713</v>
      </c>
      <c r="F42" s="23">
        <f t="shared" si="3"/>
        <v>16.211551662196356</v>
      </c>
      <c r="G42" s="23">
        <f t="shared" si="4"/>
        <v>6.4846206648785429</v>
      </c>
      <c r="H42" s="24">
        <f t="shared" si="5"/>
        <v>30.801948158173076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15</v>
      </c>
      <c r="B1" s="1" t="s">
        <v>57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32828.022730999997</v>
      </c>
      <c r="D7" s="18">
        <f t="shared" ref="D7:D42" si="1">B7/12*$D$3</f>
        <v>2735.6685609166666</v>
      </c>
      <c r="E7" s="19">
        <f t="shared" ref="E7:E42" si="2">C7/1976</f>
        <v>16.613371827429148</v>
      </c>
      <c r="F7" s="19">
        <f>E7/2</f>
        <v>8.3066859137145741</v>
      </c>
      <c r="G7" s="19">
        <f>E7/5</f>
        <v>3.3226743654858297</v>
      </c>
      <c r="H7" s="20">
        <f>C7/2080</f>
        <v>15.78270323605769</v>
      </c>
    </row>
    <row r="8" spans="1:8" x14ac:dyDescent="0.3">
      <c r="A8" s="8">
        <f>A7+1</f>
        <v>1</v>
      </c>
      <c r="B8" s="18">
        <v>28899.68</v>
      </c>
      <c r="C8" s="18">
        <f t="shared" si="0"/>
        <v>33861.755056000002</v>
      </c>
      <c r="D8" s="18">
        <f t="shared" si="1"/>
        <v>2821.8129213333336</v>
      </c>
      <c r="E8" s="19">
        <f t="shared" si="2"/>
        <v>17.136515716599192</v>
      </c>
      <c r="F8" s="19">
        <f t="shared" ref="F8:F42" si="3">E8/2</f>
        <v>8.5682578582995959</v>
      </c>
      <c r="G8" s="19">
        <f t="shared" ref="G8:G42" si="4">E8/5</f>
        <v>3.4273031433198384</v>
      </c>
      <c r="H8" s="20">
        <f t="shared" ref="H8:H42" si="5">C8/2080</f>
        <v>16.27968993076923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34841.811803999997</v>
      </c>
      <c r="D9" s="18">
        <f t="shared" si="1"/>
        <v>2903.4843169999995</v>
      </c>
      <c r="E9" s="19">
        <f t="shared" si="2"/>
        <v>17.632495852226718</v>
      </c>
      <c r="F9" s="19">
        <f t="shared" si="3"/>
        <v>8.8162479261133591</v>
      </c>
      <c r="G9" s="19">
        <f t="shared" si="4"/>
        <v>3.5264991704453434</v>
      </c>
      <c r="H9" s="20">
        <f t="shared" si="5"/>
        <v>16.750871059615385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35631.607905999997</v>
      </c>
      <c r="D10" s="18">
        <f t="shared" si="1"/>
        <v>2969.3006588333333</v>
      </c>
      <c r="E10" s="19">
        <f t="shared" si="2"/>
        <v>18.032190235829958</v>
      </c>
      <c r="F10" s="19">
        <f t="shared" si="3"/>
        <v>9.0160951179149791</v>
      </c>
      <c r="G10" s="19">
        <f t="shared" si="4"/>
        <v>3.6064380471659918</v>
      </c>
      <c r="H10" s="20">
        <f t="shared" si="5"/>
        <v>17.13058072403846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36890.646423999999</v>
      </c>
      <c r="D11" s="18">
        <f t="shared" si="1"/>
        <v>3074.2205353333334</v>
      </c>
      <c r="E11" s="19">
        <f t="shared" si="2"/>
        <v>18.669355477732793</v>
      </c>
      <c r="F11" s="19">
        <f t="shared" si="3"/>
        <v>9.3346777388663966</v>
      </c>
      <c r="G11" s="19">
        <f t="shared" si="4"/>
        <v>3.7338710955465588</v>
      </c>
      <c r="H11" s="20">
        <f t="shared" si="5"/>
        <v>17.735887703846153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36906.183165999995</v>
      </c>
      <c r="D12" s="18">
        <f t="shared" si="1"/>
        <v>3075.5152638333329</v>
      </c>
      <c r="E12" s="19">
        <f t="shared" si="2"/>
        <v>18.677218201417002</v>
      </c>
      <c r="F12" s="19">
        <f t="shared" si="3"/>
        <v>9.338609100708501</v>
      </c>
      <c r="G12" s="19">
        <f t="shared" si="4"/>
        <v>3.7354436402834006</v>
      </c>
      <c r="H12" s="20">
        <f t="shared" si="5"/>
        <v>17.74335729134615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38570.911092000002</v>
      </c>
      <c r="D13" s="18">
        <f t="shared" si="1"/>
        <v>3214.2425909999997</v>
      </c>
      <c r="E13" s="19">
        <f t="shared" si="2"/>
        <v>19.519691848178137</v>
      </c>
      <c r="F13" s="19">
        <f t="shared" si="3"/>
        <v>9.7598459240890687</v>
      </c>
      <c r="G13" s="19">
        <f t="shared" si="4"/>
        <v>3.9039383696356276</v>
      </c>
      <c r="H13" s="20">
        <f t="shared" si="5"/>
        <v>18.543707255769231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38570.911092000002</v>
      </c>
      <c r="D14" s="18">
        <f t="shared" si="1"/>
        <v>3214.2425909999997</v>
      </c>
      <c r="E14" s="19">
        <f t="shared" si="2"/>
        <v>19.519691848178137</v>
      </c>
      <c r="F14" s="19">
        <f t="shared" si="3"/>
        <v>9.7598459240890687</v>
      </c>
      <c r="G14" s="19">
        <f t="shared" si="4"/>
        <v>3.9039383696356276</v>
      </c>
      <c r="H14" s="20">
        <f t="shared" si="5"/>
        <v>18.543707255769231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39752.898617999999</v>
      </c>
      <c r="D15" s="18">
        <f t="shared" si="1"/>
        <v>3312.7415514999998</v>
      </c>
      <c r="E15" s="19">
        <f t="shared" si="2"/>
        <v>20.117863673076922</v>
      </c>
      <c r="F15" s="19">
        <f t="shared" si="3"/>
        <v>10.058931836538461</v>
      </c>
      <c r="G15" s="19">
        <f t="shared" si="4"/>
        <v>4.0235727346153842</v>
      </c>
      <c r="H15" s="20">
        <f t="shared" si="5"/>
        <v>19.111970489423076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39791.564718000001</v>
      </c>
      <c r="D16" s="18">
        <f t="shared" si="1"/>
        <v>3315.9637265000001</v>
      </c>
      <c r="E16" s="19">
        <f t="shared" si="2"/>
        <v>20.137431537449395</v>
      </c>
      <c r="F16" s="19">
        <f t="shared" si="3"/>
        <v>10.068715768724697</v>
      </c>
      <c r="G16" s="19">
        <f t="shared" si="4"/>
        <v>4.0274863074898786</v>
      </c>
      <c r="H16" s="20">
        <f t="shared" si="5"/>
        <v>19.130559960576925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41586.070136000002</v>
      </c>
      <c r="D17" s="18">
        <f t="shared" si="1"/>
        <v>3465.5058446666667</v>
      </c>
      <c r="E17" s="19">
        <f t="shared" si="2"/>
        <v>21.04558205263158</v>
      </c>
      <c r="F17" s="19">
        <f t="shared" si="3"/>
        <v>10.52279102631579</v>
      </c>
      <c r="G17" s="19">
        <f t="shared" si="4"/>
        <v>4.2091164105263159</v>
      </c>
      <c r="H17" s="20">
        <f t="shared" si="5"/>
        <v>19.99330295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41599.556402999995</v>
      </c>
      <c r="D18" s="18">
        <f t="shared" si="1"/>
        <v>3466.6297002499996</v>
      </c>
      <c r="E18" s="19">
        <f t="shared" si="2"/>
        <v>21.052407086538459</v>
      </c>
      <c r="F18" s="19">
        <f t="shared" si="3"/>
        <v>10.526203543269229</v>
      </c>
      <c r="G18" s="19">
        <f t="shared" si="4"/>
        <v>4.2104814173076921</v>
      </c>
      <c r="H18" s="20">
        <f t="shared" si="5"/>
        <v>19.999786732211536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43394.026669999999</v>
      </c>
      <c r="D19" s="18">
        <f t="shared" si="1"/>
        <v>3616.1688891666663</v>
      </c>
      <c r="E19" s="19">
        <f t="shared" si="2"/>
        <v>21.960539812753037</v>
      </c>
      <c r="F19" s="19">
        <f t="shared" si="3"/>
        <v>10.980269906376519</v>
      </c>
      <c r="G19" s="19">
        <f t="shared" si="4"/>
        <v>4.3921079625506074</v>
      </c>
      <c r="H19" s="20">
        <f t="shared" si="5"/>
        <v>20.862512822115384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43407.501219999998</v>
      </c>
      <c r="D20" s="18">
        <f t="shared" si="1"/>
        <v>3617.291768333333</v>
      </c>
      <c r="E20" s="19">
        <f t="shared" si="2"/>
        <v>21.967358917004049</v>
      </c>
      <c r="F20" s="19">
        <f t="shared" si="3"/>
        <v>10.983679458502024</v>
      </c>
      <c r="G20" s="19">
        <f t="shared" si="4"/>
        <v>4.3934717834008099</v>
      </c>
      <c r="H20" s="20">
        <f t="shared" si="5"/>
        <v>20.868990971153845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45202.018355</v>
      </c>
      <c r="D21" s="18">
        <f t="shared" si="1"/>
        <v>3766.8348629166667</v>
      </c>
      <c r="E21" s="19">
        <f t="shared" si="2"/>
        <v>22.875515361842105</v>
      </c>
      <c r="F21" s="19">
        <f t="shared" si="3"/>
        <v>11.437757680921052</v>
      </c>
      <c r="G21" s="19">
        <f t="shared" si="4"/>
        <v>4.575103072368421</v>
      </c>
      <c r="H21" s="20">
        <f t="shared" si="5"/>
        <v>21.73173959375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45215.446037000002</v>
      </c>
      <c r="D22" s="18">
        <f t="shared" si="1"/>
        <v>3767.9538364166665</v>
      </c>
      <c r="E22" s="19">
        <f t="shared" si="2"/>
        <v>22.882310747469635</v>
      </c>
      <c r="F22" s="19">
        <f t="shared" si="3"/>
        <v>11.441155373734818</v>
      </c>
      <c r="G22" s="19">
        <f t="shared" si="4"/>
        <v>4.5764621494939268</v>
      </c>
      <c r="H22" s="20">
        <f t="shared" si="5"/>
        <v>21.738195210096155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47009.963172000003</v>
      </c>
      <c r="D23" s="18">
        <f t="shared" si="1"/>
        <v>3917.4969310000001</v>
      </c>
      <c r="E23" s="19">
        <f t="shared" si="2"/>
        <v>23.790467192307695</v>
      </c>
      <c r="F23" s="19">
        <f t="shared" si="3"/>
        <v>11.895233596153847</v>
      </c>
      <c r="G23" s="19">
        <f t="shared" si="4"/>
        <v>4.7580934384615388</v>
      </c>
      <c r="H23" s="20">
        <f t="shared" si="5"/>
        <v>22.600943832692309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47028.370579000002</v>
      </c>
      <c r="D24" s="18">
        <f t="shared" si="1"/>
        <v>3919.0308815833332</v>
      </c>
      <c r="E24" s="19">
        <f t="shared" si="2"/>
        <v>23.799782681680163</v>
      </c>
      <c r="F24" s="19">
        <f t="shared" si="3"/>
        <v>11.899891340840082</v>
      </c>
      <c r="G24" s="19">
        <f t="shared" si="4"/>
        <v>4.7599565363360323</v>
      </c>
      <c r="H24" s="20">
        <f t="shared" si="5"/>
        <v>22.609793547596155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48822.887713999997</v>
      </c>
      <c r="D25" s="18">
        <f t="shared" si="1"/>
        <v>4068.5739761666664</v>
      </c>
      <c r="E25" s="19">
        <f t="shared" si="2"/>
        <v>24.707939126518216</v>
      </c>
      <c r="F25" s="19">
        <f t="shared" si="3"/>
        <v>12.353969563259108</v>
      </c>
      <c r="G25" s="19">
        <f t="shared" si="4"/>
        <v>4.9415878253036434</v>
      </c>
      <c r="H25" s="20">
        <f t="shared" si="5"/>
        <v>23.472542170192305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48842.408236000003</v>
      </c>
      <c r="D26" s="18">
        <f t="shared" si="1"/>
        <v>4070.2006863333331</v>
      </c>
      <c r="E26" s="19">
        <f t="shared" si="2"/>
        <v>24.717817933198383</v>
      </c>
      <c r="F26" s="19">
        <f t="shared" si="3"/>
        <v>12.358908966599191</v>
      </c>
      <c r="G26" s="19">
        <f t="shared" si="4"/>
        <v>4.9435635866396765</v>
      </c>
      <c r="H26" s="20">
        <f t="shared" si="5"/>
        <v>23.481927036538462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50636.878502999993</v>
      </c>
      <c r="D27" s="18">
        <f t="shared" si="1"/>
        <v>4219.7398752499994</v>
      </c>
      <c r="E27" s="19">
        <f t="shared" si="2"/>
        <v>25.62595065941295</v>
      </c>
      <c r="F27" s="19">
        <f t="shared" si="3"/>
        <v>12.812975329706475</v>
      </c>
      <c r="G27" s="19">
        <f t="shared" si="4"/>
        <v>5.1251901318825901</v>
      </c>
      <c r="H27" s="20">
        <f t="shared" si="5"/>
        <v>24.344653126442303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50656.375591000004</v>
      </c>
      <c r="D28" s="18">
        <f t="shared" si="1"/>
        <v>4221.3646325833333</v>
      </c>
      <c r="E28" s="19">
        <f t="shared" si="2"/>
        <v>25.63581760678138</v>
      </c>
      <c r="F28" s="19">
        <f t="shared" si="3"/>
        <v>12.81790880339069</v>
      </c>
      <c r="G28" s="19">
        <f t="shared" si="4"/>
        <v>5.1271635213562758</v>
      </c>
      <c r="H28" s="20">
        <f t="shared" si="5"/>
        <v>24.35402672644231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52450.892725999998</v>
      </c>
      <c r="D29" s="18">
        <f t="shared" si="1"/>
        <v>4370.9077271666665</v>
      </c>
      <c r="E29" s="19">
        <f t="shared" si="2"/>
        <v>26.543974051619433</v>
      </c>
      <c r="F29" s="19">
        <f t="shared" si="3"/>
        <v>13.271987025809716</v>
      </c>
      <c r="G29" s="19">
        <f t="shared" si="4"/>
        <v>5.3087948103238869</v>
      </c>
      <c r="H29" s="20">
        <f t="shared" si="5"/>
        <v>25.216775349038461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54264.883514999994</v>
      </c>
      <c r="D30" s="18">
        <f t="shared" si="1"/>
        <v>4522.0736262499995</v>
      </c>
      <c r="E30" s="19">
        <f t="shared" si="2"/>
        <v>27.461985584514167</v>
      </c>
      <c r="F30" s="19">
        <f t="shared" si="3"/>
        <v>13.730992792257084</v>
      </c>
      <c r="G30" s="19">
        <f t="shared" si="4"/>
        <v>5.4923971169028336</v>
      </c>
      <c r="H30" s="20">
        <f t="shared" si="5"/>
        <v>26.088886305288458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56059.400649999996</v>
      </c>
      <c r="D31" s="18">
        <f t="shared" si="1"/>
        <v>4671.6167208333327</v>
      </c>
      <c r="E31" s="19">
        <f t="shared" si="2"/>
        <v>28.370142029352223</v>
      </c>
      <c r="F31" s="19">
        <f t="shared" si="3"/>
        <v>14.185071014676112</v>
      </c>
      <c r="G31" s="19">
        <f t="shared" si="4"/>
        <v>5.6740284058704447</v>
      </c>
      <c r="H31" s="20">
        <f t="shared" si="5"/>
        <v>26.951634927884612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56180.601298000001</v>
      </c>
      <c r="D32" s="18">
        <f t="shared" si="1"/>
        <v>4681.7167748333331</v>
      </c>
      <c r="E32" s="19">
        <f t="shared" si="2"/>
        <v>28.431478389676116</v>
      </c>
      <c r="F32" s="19">
        <f t="shared" si="3"/>
        <v>14.215739194838058</v>
      </c>
      <c r="G32" s="19">
        <f t="shared" si="4"/>
        <v>5.6862956779352229</v>
      </c>
      <c r="H32" s="20">
        <f t="shared" si="5"/>
        <v>27.009904470192307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56274.876279999997</v>
      </c>
      <c r="D33" s="18">
        <f t="shared" si="1"/>
        <v>4689.5730233333334</v>
      </c>
      <c r="E33" s="19">
        <f t="shared" si="2"/>
        <v>28.479188400809715</v>
      </c>
      <c r="F33" s="19">
        <f t="shared" si="3"/>
        <v>14.239594200404857</v>
      </c>
      <c r="G33" s="19">
        <f t="shared" si="4"/>
        <v>5.6958376801619428</v>
      </c>
      <c r="H33" s="20">
        <f t="shared" si="5"/>
        <v>27.055228980769229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56381.829055999995</v>
      </c>
      <c r="D34" s="18">
        <f t="shared" si="1"/>
        <v>4698.4857546666663</v>
      </c>
      <c r="E34" s="19">
        <f t="shared" si="2"/>
        <v>28.533314299595141</v>
      </c>
      <c r="F34" s="19">
        <f t="shared" si="3"/>
        <v>14.26665714979757</v>
      </c>
      <c r="G34" s="19">
        <f t="shared" si="4"/>
        <v>5.7066628599190281</v>
      </c>
      <c r="H34" s="20">
        <f t="shared" si="5"/>
        <v>27.106648584615382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56462.781808999993</v>
      </c>
      <c r="D35" s="18">
        <f t="shared" si="1"/>
        <v>4705.2318174166658</v>
      </c>
      <c r="E35" s="19">
        <f t="shared" si="2"/>
        <v>28.574282292004046</v>
      </c>
      <c r="F35" s="19">
        <f t="shared" si="3"/>
        <v>14.287141146002023</v>
      </c>
      <c r="G35" s="19">
        <f t="shared" si="4"/>
        <v>5.714856458400809</v>
      </c>
      <c r="H35" s="20">
        <f t="shared" si="5"/>
        <v>27.145568177403842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56537.735457999996</v>
      </c>
      <c r="D36" s="18">
        <f t="shared" si="1"/>
        <v>4711.4779548333327</v>
      </c>
      <c r="E36" s="19">
        <f t="shared" si="2"/>
        <v>28.612214300607285</v>
      </c>
      <c r="F36" s="19">
        <f t="shared" si="3"/>
        <v>14.306107150303642</v>
      </c>
      <c r="G36" s="19">
        <f t="shared" si="4"/>
        <v>5.7224428601214568</v>
      </c>
      <c r="H36" s="20">
        <f t="shared" si="5"/>
        <v>27.181603585576919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56607.228985000002</v>
      </c>
      <c r="D37" s="18">
        <f t="shared" si="1"/>
        <v>4717.2690820833341</v>
      </c>
      <c r="E37" s="19">
        <f t="shared" si="2"/>
        <v>28.647383089574898</v>
      </c>
      <c r="F37" s="19">
        <f t="shared" si="3"/>
        <v>14.323691544787449</v>
      </c>
      <c r="G37" s="19">
        <f t="shared" si="4"/>
        <v>5.7294766179149796</v>
      </c>
      <c r="H37" s="20">
        <f t="shared" si="5"/>
        <v>27.215013935096156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56671.543598000004</v>
      </c>
      <c r="D38" s="18">
        <f t="shared" si="1"/>
        <v>4722.628633166667</v>
      </c>
      <c r="E38" s="19">
        <f t="shared" si="2"/>
        <v>28.679930970647774</v>
      </c>
      <c r="F38" s="19">
        <f t="shared" si="3"/>
        <v>14.339965485323887</v>
      </c>
      <c r="G38" s="19">
        <f t="shared" si="4"/>
        <v>5.7359861941295547</v>
      </c>
      <c r="H38" s="20">
        <f t="shared" si="5"/>
        <v>27.245934422115386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56731.112825999997</v>
      </c>
      <c r="D39" s="18">
        <f t="shared" si="1"/>
        <v>4727.5927355000003</v>
      </c>
      <c r="E39" s="19">
        <f t="shared" si="2"/>
        <v>28.710077341093115</v>
      </c>
      <c r="F39" s="19">
        <f t="shared" si="3"/>
        <v>14.355038670546557</v>
      </c>
      <c r="G39" s="19">
        <f t="shared" si="4"/>
        <v>5.7420154682186233</v>
      </c>
      <c r="H39" s="20">
        <f t="shared" si="5"/>
        <v>27.274573474038458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56786.253027999992</v>
      </c>
      <c r="D40" s="18">
        <f t="shared" si="1"/>
        <v>4732.1877523333324</v>
      </c>
      <c r="E40" s="19">
        <f t="shared" si="2"/>
        <v>28.737982301619429</v>
      </c>
      <c r="F40" s="19">
        <f t="shared" si="3"/>
        <v>14.368991150809714</v>
      </c>
      <c r="G40" s="19">
        <f t="shared" si="4"/>
        <v>5.7475964603238854</v>
      </c>
      <c r="H40" s="20">
        <f t="shared" si="5"/>
        <v>27.301083186538456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56837.339147999999</v>
      </c>
      <c r="D41" s="18">
        <f t="shared" si="1"/>
        <v>4736.4449290000002</v>
      </c>
      <c r="E41" s="19">
        <f t="shared" si="2"/>
        <v>28.763835601214574</v>
      </c>
      <c r="F41" s="19">
        <f t="shared" si="3"/>
        <v>14.381917800607287</v>
      </c>
      <c r="G41" s="19">
        <f t="shared" si="4"/>
        <v>5.7527671202429147</v>
      </c>
      <c r="H41" s="20">
        <f t="shared" si="5"/>
        <v>27.325643821153847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56884.617243000001</v>
      </c>
      <c r="D42" s="22">
        <f t="shared" si="1"/>
        <v>4740.3847702499997</v>
      </c>
      <c r="E42" s="23">
        <f t="shared" si="2"/>
        <v>28.787761762651822</v>
      </c>
      <c r="F42" s="23">
        <f t="shared" si="3"/>
        <v>14.393880881325911</v>
      </c>
      <c r="G42" s="23">
        <f t="shared" si="4"/>
        <v>5.7575523525303645</v>
      </c>
      <c r="H42" s="24">
        <f t="shared" si="5"/>
        <v>27.34837367451923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17</v>
      </c>
      <c r="B1" s="1" t="s">
        <v>58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32560.19</v>
      </c>
      <c r="C7" s="18">
        <f t="shared" ref="C7:C42" si="0">B7*$D$3</f>
        <v>38150.774622999998</v>
      </c>
      <c r="D7" s="18">
        <f t="shared" ref="D7:D42" si="1">B7/12*$D$3</f>
        <v>3179.231218583333</v>
      </c>
      <c r="E7" s="19">
        <f t="shared" ref="E7:E42" si="2">C7/1976</f>
        <v>19.307072177631579</v>
      </c>
      <c r="F7" s="19">
        <f>E7/2</f>
        <v>9.6535360888157893</v>
      </c>
      <c r="G7" s="19">
        <f>E7/5</f>
        <v>3.8614144355263158</v>
      </c>
      <c r="H7" s="20">
        <f>C7/2080</f>
        <v>18.34171856875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39479.822216</v>
      </c>
      <c r="D8" s="18">
        <f t="shared" si="1"/>
        <v>3289.9851846666666</v>
      </c>
      <c r="E8" s="19">
        <f t="shared" si="2"/>
        <v>19.979667113360325</v>
      </c>
      <c r="F8" s="19">
        <f t="shared" ref="F8:F42" si="3">E8/2</f>
        <v>9.9898335566801624</v>
      </c>
      <c r="G8" s="19">
        <f t="shared" ref="G8:G42" si="4">E8/5</f>
        <v>3.9959334226720649</v>
      </c>
      <c r="H8" s="20">
        <f t="shared" ref="H8:H42" si="5">C8/2080</f>
        <v>18.980683757692308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40753.448399000001</v>
      </c>
      <c r="D9" s="18">
        <f t="shared" si="1"/>
        <v>3396.1206999166666</v>
      </c>
      <c r="E9" s="19">
        <f t="shared" si="2"/>
        <v>20.624214776821862</v>
      </c>
      <c r="F9" s="19">
        <f t="shared" si="3"/>
        <v>10.312107388410931</v>
      </c>
      <c r="G9" s="19">
        <f t="shared" si="4"/>
        <v>4.1248429553643726</v>
      </c>
      <c r="H9" s="20">
        <f t="shared" si="5"/>
        <v>19.593004037980769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41970.715812000002</v>
      </c>
      <c r="D10" s="18">
        <f t="shared" si="1"/>
        <v>3497.559651</v>
      </c>
      <c r="E10" s="19">
        <f t="shared" si="2"/>
        <v>21.240240795546558</v>
      </c>
      <c r="F10" s="19">
        <f t="shared" si="3"/>
        <v>10.620120397773279</v>
      </c>
      <c r="G10" s="19">
        <f t="shared" si="4"/>
        <v>4.2480481591093113</v>
      </c>
      <c r="H10" s="20">
        <f t="shared" si="5"/>
        <v>20.178228755769233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43131.483850999997</v>
      </c>
      <c r="D11" s="18">
        <f t="shared" si="1"/>
        <v>3594.2903209166661</v>
      </c>
      <c r="E11" s="19">
        <f t="shared" si="2"/>
        <v>21.827674013663966</v>
      </c>
      <c r="F11" s="19">
        <f t="shared" si="3"/>
        <v>10.913837006831983</v>
      </c>
      <c r="G11" s="19">
        <f t="shared" si="4"/>
        <v>4.3655348027327934</v>
      </c>
      <c r="H11" s="20">
        <f t="shared" si="5"/>
        <v>20.736290312980767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44235.623629000002</v>
      </c>
      <c r="D12" s="18">
        <f t="shared" si="1"/>
        <v>3686.3019690833335</v>
      </c>
      <c r="E12" s="19">
        <f t="shared" si="2"/>
        <v>22.386449204959515</v>
      </c>
      <c r="F12" s="19">
        <f t="shared" si="3"/>
        <v>11.193224602479757</v>
      </c>
      <c r="G12" s="19">
        <f t="shared" si="4"/>
        <v>4.4772898409919026</v>
      </c>
      <c r="H12" s="20">
        <f t="shared" si="5"/>
        <v>21.26712674471154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45283.943618999998</v>
      </c>
      <c r="D13" s="18">
        <f t="shared" si="1"/>
        <v>3773.66196825</v>
      </c>
      <c r="E13" s="19">
        <f t="shared" si="2"/>
        <v>22.916975515688257</v>
      </c>
      <c r="F13" s="19">
        <f t="shared" si="3"/>
        <v>11.458487757844129</v>
      </c>
      <c r="G13" s="19">
        <f t="shared" si="4"/>
        <v>4.5833951031376516</v>
      </c>
      <c r="H13" s="20">
        <f t="shared" si="5"/>
        <v>21.771126739903846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46277.252293999998</v>
      </c>
      <c r="D14" s="18">
        <f t="shared" si="1"/>
        <v>3856.4376911666664</v>
      </c>
      <c r="E14" s="19">
        <f t="shared" si="2"/>
        <v>23.419662092105263</v>
      </c>
      <c r="F14" s="19">
        <f t="shared" si="3"/>
        <v>11.709831046052631</v>
      </c>
      <c r="G14" s="19">
        <f t="shared" si="4"/>
        <v>4.6839324184210529</v>
      </c>
      <c r="H14" s="20">
        <f t="shared" si="5"/>
        <v>22.2486789875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47216.932260000001</v>
      </c>
      <c r="D15" s="18">
        <f t="shared" si="1"/>
        <v>3934.7443549999998</v>
      </c>
      <c r="E15" s="19">
        <f t="shared" si="2"/>
        <v>23.895208633603239</v>
      </c>
      <c r="F15" s="19">
        <f t="shared" si="3"/>
        <v>11.94760431680162</v>
      </c>
      <c r="G15" s="19">
        <f t="shared" si="4"/>
        <v>4.7790417267206475</v>
      </c>
      <c r="H15" s="20">
        <f t="shared" si="5"/>
        <v>22.700448201923077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48104.038047000002</v>
      </c>
      <c r="D16" s="18">
        <f t="shared" si="1"/>
        <v>4008.66983725</v>
      </c>
      <c r="E16" s="19">
        <f t="shared" si="2"/>
        <v>24.344148809210527</v>
      </c>
      <c r="F16" s="19">
        <f t="shared" si="3"/>
        <v>12.172074404605263</v>
      </c>
      <c r="G16" s="19">
        <f t="shared" si="4"/>
        <v>4.8688297618421057</v>
      </c>
      <c r="H16" s="20">
        <f t="shared" si="5"/>
        <v>23.12694136875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48940.760733999996</v>
      </c>
      <c r="D17" s="18">
        <f t="shared" si="1"/>
        <v>4078.396727833333</v>
      </c>
      <c r="E17" s="19">
        <f t="shared" si="2"/>
        <v>24.767591464574895</v>
      </c>
      <c r="F17" s="19">
        <f t="shared" si="3"/>
        <v>12.383795732287448</v>
      </c>
      <c r="G17" s="19">
        <f t="shared" si="4"/>
        <v>4.9535182929149792</v>
      </c>
      <c r="H17" s="20">
        <f t="shared" si="5"/>
        <v>23.529211891346151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49728.330605999996</v>
      </c>
      <c r="D18" s="18">
        <f t="shared" si="1"/>
        <v>4144.0275505</v>
      </c>
      <c r="E18" s="19">
        <f t="shared" si="2"/>
        <v>25.16615921356275</v>
      </c>
      <c r="F18" s="19">
        <f t="shared" si="3"/>
        <v>12.583079606781375</v>
      </c>
      <c r="G18" s="19">
        <f t="shared" si="4"/>
        <v>5.0332318427125502</v>
      </c>
      <c r="H18" s="20">
        <f t="shared" si="5"/>
        <v>23.907851252884612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50468.903591000002</v>
      </c>
      <c r="D19" s="18">
        <f t="shared" si="1"/>
        <v>4205.7419659166662</v>
      </c>
      <c r="E19" s="19">
        <f t="shared" si="2"/>
        <v>25.540943112854251</v>
      </c>
      <c r="F19" s="19">
        <f t="shared" si="3"/>
        <v>12.770471556427125</v>
      </c>
      <c r="G19" s="19">
        <f t="shared" si="4"/>
        <v>5.1081886225708502</v>
      </c>
      <c r="H19" s="20">
        <f t="shared" si="5"/>
        <v>24.263895957211538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51164.248955999996</v>
      </c>
      <c r="D20" s="18">
        <f t="shared" si="1"/>
        <v>4263.6874129999997</v>
      </c>
      <c r="E20" s="19">
        <f t="shared" si="2"/>
        <v>25.892838540485826</v>
      </c>
      <c r="F20" s="19">
        <f t="shared" si="3"/>
        <v>12.946419270242913</v>
      </c>
      <c r="G20" s="19">
        <f t="shared" si="4"/>
        <v>5.178567708097165</v>
      </c>
      <c r="H20" s="20">
        <f t="shared" si="5"/>
        <v>24.598196613461536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51816.686667000002</v>
      </c>
      <c r="D21" s="18">
        <f t="shared" si="1"/>
        <v>4318.0572222499995</v>
      </c>
      <c r="E21" s="19">
        <f t="shared" si="2"/>
        <v>26.223019568319838</v>
      </c>
      <c r="F21" s="19">
        <f t="shared" si="3"/>
        <v>13.111509784159919</v>
      </c>
      <c r="G21" s="19">
        <f t="shared" si="4"/>
        <v>5.2446039136639673</v>
      </c>
      <c r="H21" s="20">
        <f t="shared" si="5"/>
        <v>24.911868589903847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52428.103160999999</v>
      </c>
      <c r="D22" s="18">
        <f t="shared" si="1"/>
        <v>4369.0085967499999</v>
      </c>
      <c r="E22" s="19">
        <f t="shared" si="2"/>
        <v>26.532440870951415</v>
      </c>
      <c r="F22" s="19">
        <f t="shared" si="3"/>
        <v>13.266220435475708</v>
      </c>
      <c r="G22" s="19">
        <f t="shared" si="4"/>
        <v>5.3064881741902834</v>
      </c>
      <c r="H22" s="20">
        <f t="shared" si="5"/>
        <v>25.205818827403846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53064.101920999994</v>
      </c>
      <c r="D23" s="18">
        <f t="shared" si="1"/>
        <v>4422.0084934166662</v>
      </c>
      <c r="E23" s="19">
        <f t="shared" si="2"/>
        <v>26.854302591599186</v>
      </c>
      <c r="F23" s="19">
        <f t="shared" si="3"/>
        <v>13.427151295799593</v>
      </c>
      <c r="G23" s="19">
        <f t="shared" si="4"/>
        <v>5.3708605183198372</v>
      </c>
      <c r="H23" s="20">
        <f t="shared" si="5"/>
        <v>25.511587462019229</v>
      </c>
    </row>
    <row r="24" spans="1:8" x14ac:dyDescent="0.3">
      <c r="A24" s="8">
        <f t="shared" si="6"/>
        <v>17</v>
      </c>
      <c r="B24" s="18">
        <v>45796.27</v>
      </c>
      <c r="C24" s="18">
        <f t="shared" si="0"/>
        <v>53659.489558999994</v>
      </c>
      <c r="D24" s="18">
        <f t="shared" si="1"/>
        <v>4471.6241299166659</v>
      </c>
      <c r="E24" s="19">
        <f t="shared" si="2"/>
        <v>27.155612124999998</v>
      </c>
      <c r="F24" s="19">
        <f t="shared" si="3"/>
        <v>13.577806062499999</v>
      </c>
      <c r="G24" s="19">
        <f t="shared" si="4"/>
        <v>5.4311224249999999</v>
      </c>
      <c r="H24" s="20">
        <f t="shared" si="5"/>
        <v>25.797831518749998</v>
      </c>
    </row>
    <row r="25" spans="1:8" x14ac:dyDescent="0.3">
      <c r="A25" s="8">
        <f t="shared" si="6"/>
        <v>18</v>
      </c>
      <c r="B25" s="18">
        <v>46271.85</v>
      </c>
      <c r="C25" s="18">
        <f t="shared" si="0"/>
        <v>54216.726644999995</v>
      </c>
      <c r="D25" s="18">
        <f t="shared" si="1"/>
        <v>4518.0605537499996</v>
      </c>
      <c r="E25" s="19">
        <f t="shared" si="2"/>
        <v>27.437614698886637</v>
      </c>
      <c r="F25" s="19">
        <f t="shared" si="3"/>
        <v>13.718807349443319</v>
      </c>
      <c r="G25" s="19">
        <f t="shared" si="4"/>
        <v>5.4875229397773273</v>
      </c>
      <c r="H25" s="20">
        <f t="shared" si="5"/>
        <v>26.065733963942307</v>
      </c>
    </row>
    <row r="26" spans="1:8" x14ac:dyDescent="0.3">
      <c r="A26" s="8">
        <f t="shared" si="6"/>
        <v>19</v>
      </c>
      <c r="B26" s="18">
        <v>46716.36</v>
      </c>
      <c r="C26" s="18">
        <f t="shared" si="0"/>
        <v>54737.559011999998</v>
      </c>
      <c r="D26" s="18">
        <f t="shared" si="1"/>
        <v>4561.4632510000001</v>
      </c>
      <c r="E26" s="19">
        <f t="shared" si="2"/>
        <v>27.701193831983804</v>
      </c>
      <c r="F26" s="19">
        <f t="shared" si="3"/>
        <v>13.850596915991902</v>
      </c>
      <c r="G26" s="19">
        <f t="shared" si="4"/>
        <v>5.5402387663967607</v>
      </c>
      <c r="H26" s="20">
        <f t="shared" si="5"/>
        <v>26.316134140384616</v>
      </c>
    </row>
    <row r="27" spans="1:8" x14ac:dyDescent="0.3">
      <c r="A27" s="8">
        <f t="shared" si="6"/>
        <v>20</v>
      </c>
      <c r="B27" s="18">
        <v>47131.66</v>
      </c>
      <c r="C27" s="18">
        <f t="shared" si="0"/>
        <v>55224.166022000005</v>
      </c>
      <c r="D27" s="18">
        <f t="shared" si="1"/>
        <v>4602.0138351666674</v>
      </c>
      <c r="E27" s="19">
        <f t="shared" si="2"/>
        <v>27.947452440283403</v>
      </c>
      <c r="F27" s="19">
        <f t="shared" si="3"/>
        <v>13.973726220141701</v>
      </c>
      <c r="G27" s="19">
        <f t="shared" si="4"/>
        <v>5.5894904880566809</v>
      </c>
      <c r="H27" s="20">
        <f t="shared" si="5"/>
        <v>26.550079818269232</v>
      </c>
    </row>
    <row r="28" spans="1:8" x14ac:dyDescent="0.3">
      <c r="A28" s="8">
        <f t="shared" si="6"/>
        <v>21</v>
      </c>
      <c r="B28" s="18">
        <v>47519.26</v>
      </c>
      <c r="C28" s="18">
        <f t="shared" si="0"/>
        <v>55678.316941999998</v>
      </c>
      <c r="D28" s="18">
        <f t="shared" si="1"/>
        <v>4639.8597451666665</v>
      </c>
      <c r="E28" s="19">
        <f t="shared" si="2"/>
        <v>28.177285901821861</v>
      </c>
      <c r="F28" s="19">
        <f t="shared" si="3"/>
        <v>14.088642950910931</v>
      </c>
      <c r="G28" s="19">
        <f t="shared" si="4"/>
        <v>5.635457180364372</v>
      </c>
      <c r="H28" s="20">
        <f t="shared" si="5"/>
        <v>26.768421606730769</v>
      </c>
    </row>
    <row r="29" spans="1:8" x14ac:dyDescent="0.3">
      <c r="A29" s="8">
        <f t="shared" si="6"/>
        <v>22</v>
      </c>
      <c r="B29" s="18">
        <v>47880.89</v>
      </c>
      <c r="C29" s="18">
        <f t="shared" si="0"/>
        <v>56102.038812999999</v>
      </c>
      <c r="D29" s="18">
        <f t="shared" si="1"/>
        <v>4675.1699010833336</v>
      </c>
      <c r="E29" s="19">
        <f t="shared" si="2"/>
        <v>28.391720047064776</v>
      </c>
      <c r="F29" s="19">
        <f t="shared" si="3"/>
        <v>14.195860023532388</v>
      </c>
      <c r="G29" s="19">
        <f t="shared" si="4"/>
        <v>5.6783440094129549</v>
      </c>
      <c r="H29" s="20">
        <f t="shared" si="5"/>
        <v>26.972134044711538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57183.881139999998</v>
      </c>
      <c r="D30" s="18">
        <f t="shared" si="1"/>
        <v>4765.3234283333331</v>
      </c>
      <c r="E30" s="19">
        <f t="shared" si="2"/>
        <v>28.939211103238865</v>
      </c>
      <c r="F30" s="19">
        <f t="shared" si="3"/>
        <v>14.469605551619432</v>
      </c>
      <c r="G30" s="19">
        <f t="shared" si="4"/>
        <v>5.7878422206477733</v>
      </c>
      <c r="H30" s="20">
        <f t="shared" si="5"/>
        <v>27.492250548076921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59072.825577999996</v>
      </c>
      <c r="D31" s="18">
        <f t="shared" si="1"/>
        <v>4922.735464833333</v>
      </c>
      <c r="E31" s="19">
        <f t="shared" si="2"/>
        <v>29.895154644736841</v>
      </c>
      <c r="F31" s="19">
        <f t="shared" si="3"/>
        <v>14.947577322368421</v>
      </c>
      <c r="G31" s="19">
        <f t="shared" si="4"/>
        <v>5.9790309289473687</v>
      </c>
      <c r="H31" s="20">
        <f t="shared" si="5"/>
        <v>28.4003969125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59193.452093</v>
      </c>
      <c r="D32" s="18">
        <f t="shared" si="1"/>
        <v>4932.7876744166661</v>
      </c>
      <c r="E32" s="19">
        <f t="shared" si="2"/>
        <v>29.956200451923078</v>
      </c>
      <c r="F32" s="19">
        <f t="shared" si="3"/>
        <v>14.978100225961539</v>
      </c>
      <c r="G32" s="19">
        <f t="shared" si="4"/>
        <v>5.9912400903846157</v>
      </c>
      <c r="H32" s="20">
        <f t="shared" si="5"/>
        <v>28.458390429326922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59292.788819000001</v>
      </c>
      <c r="D33" s="18">
        <f t="shared" si="1"/>
        <v>4941.0657349166668</v>
      </c>
      <c r="E33" s="19">
        <f t="shared" si="2"/>
        <v>30.006472074392715</v>
      </c>
      <c r="F33" s="19">
        <f t="shared" si="3"/>
        <v>15.003236037196357</v>
      </c>
      <c r="G33" s="19">
        <f t="shared" si="4"/>
        <v>6.0012944148785428</v>
      </c>
      <c r="H33" s="20">
        <f t="shared" si="5"/>
        <v>28.506148470673079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59398.358988999993</v>
      </c>
      <c r="D34" s="18">
        <f t="shared" si="1"/>
        <v>4949.8632490833334</v>
      </c>
      <c r="E34" s="19">
        <f t="shared" si="2"/>
        <v>30.059898273785421</v>
      </c>
      <c r="F34" s="19">
        <f t="shared" si="3"/>
        <v>15.029949136892711</v>
      </c>
      <c r="G34" s="19">
        <f t="shared" si="4"/>
        <v>6.0119796547570843</v>
      </c>
      <c r="H34" s="20">
        <f t="shared" si="5"/>
        <v>28.55690336009615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59483.635314999992</v>
      </c>
      <c r="D35" s="18">
        <f t="shared" si="1"/>
        <v>4956.9696095833333</v>
      </c>
      <c r="E35" s="19">
        <f t="shared" si="2"/>
        <v>30.103054309210524</v>
      </c>
      <c r="F35" s="19">
        <f t="shared" si="3"/>
        <v>15.051527154605262</v>
      </c>
      <c r="G35" s="19">
        <f t="shared" si="4"/>
        <v>6.0206108618421048</v>
      </c>
      <c r="H35" s="20">
        <f t="shared" si="5"/>
        <v>28.597901593749995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59562.607894999994</v>
      </c>
      <c r="D36" s="18">
        <f t="shared" si="1"/>
        <v>4963.5506579166668</v>
      </c>
      <c r="E36" s="19">
        <f t="shared" si="2"/>
        <v>30.143020189777324</v>
      </c>
      <c r="F36" s="19">
        <f t="shared" si="3"/>
        <v>15.071510094888662</v>
      </c>
      <c r="G36" s="19">
        <f t="shared" si="4"/>
        <v>6.0286040379554651</v>
      </c>
      <c r="H36" s="20">
        <f t="shared" si="5"/>
        <v>28.635869180288459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59635.815711000003</v>
      </c>
      <c r="D37" s="18">
        <f t="shared" si="1"/>
        <v>4969.6513092499999</v>
      </c>
      <c r="E37" s="19">
        <f t="shared" si="2"/>
        <v>30.180068679655871</v>
      </c>
      <c r="F37" s="19">
        <f t="shared" si="3"/>
        <v>15.090034339827936</v>
      </c>
      <c r="G37" s="19">
        <f t="shared" si="4"/>
        <v>6.0360137359311743</v>
      </c>
      <c r="H37" s="20">
        <f t="shared" si="5"/>
        <v>28.671065245673077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59703.563405000001</v>
      </c>
      <c r="D38" s="18">
        <f t="shared" si="1"/>
        <v>4975.2969504166667</v>
      </c>
      <c r="E38" s="19">
        <f t="shared" si="2"/>
        <v>30.214353949898786</v>
      </c>
      <c r="F38" s="19">
        <f t="shared" si="3"/>
        <v>15.107176974949393</v>
      </c>
      <c r="G38" s="19">
        <f t="shared" si="4"/>
        <v>6.0428707899797569</v>
      </c>
      <c r="H38" s="20">
        <f t="shared" si="5"/>
        <v>28.703636252403847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59766.319657</v>
      </c>
      <c r="D39" s="18">
        <f t="shared" si="1"/>
        <v>4980.5266380833336</v>
      </c>
      <c r="E39" s="19">
        <f t="shared" si="2"/>
        <v>30.246113186740892</v>
      </c>
      <c r="F39" s="19">
        <f t="shared" si="3"/>
        <v>15.123056593370446</v>
      </c>
      <c r="G39" s="19">
        <f t="shared" si="4"/>
        <v>6.0492226373481781</v>
      </c>
      <c r="H39" s="20">
        <f t="shared" si="5"/>
        <v>28.733807527403847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59824.412542999999</v>
      </c>
      <c r="D40" s="18">
        <f t="shared" si="1"/>
        <v>4985.3677119166659</v>
      </c>
      <c r="E40" s="19">
        <f t="shared" si="2"/>
        <v>30.275512420546558</v>
      </c>
      <c r="F40" s="19">
        <f t="shared" si="3"/>
        <v>15.137756210273279</v>
      </c>
      <c r="G40" s="19">
        <f t="shared" si="4"/>
        <v>6.0551024841093115</v>
      </c>
      <c r="H40" s="20">
        <f t="shared" si="5"/>
        <v>28.76173679951923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59878.240441000002</v>
      </c>
      <c r="D41" s="18">
        <f t="shared" si="1"/>
        <v>4989.8533700833332</v>
      </c>
      <c r="E41" s="19">
        <f t="shared" si="2"/>
        <v>30.302753259615386</v>
      </c>
      <c r="F41" s="19">
        <f t="shared" si="3"/>
        <v>15.151376629807693</v>
      </c>
      <c r="G41" s="19">
        <f t="shared" si="4"/>
        <v>6.0605506519230774</v>
      </c>
      <c r="H41" s="20">
        <f t="shared" si="5"/>
        <v>28.787615596634616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59928.037691000005</v>
      </c>
      <c r="D42" s="22">
        <f t="shared" si="1"/>
        <v>4994.0031409166668</v>
      </c>
      <c r="E42" s="23">
        <f t="shared" si="2"/>
        <v>30.327954297064778</v>
      </c>
      <c r="F42" s="23">
        <f t="shared" si="3"/>
        <v>15.163977148532389</v>
      </c>
      <c r="G42" s="23">
        <f t="shared" si="4"/>
        <v>6.0655908594129553</v>
      </c>
      <c r="H42" s="24">
        <f t="shared" si="5"/>
        <v>28.811556582211541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66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64</v>
      </c>
      <c r="B1" s="1" t="s">
        <v>65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32560.19</v>
      </c>
      <c r="C7" s="18">
        <f t="shared" ref="C7:C42" si="0">B7*$D$3</f>
        <v>38150.774622999998</v>
      </c>
      <c r="D7" s="18">
        <f t="shared" ref="D7:D42" si="1">B7/12*$D$3</f>
        <v>3179.231218583333</v>
      </c>
      <c r="E7" s="19">
        <f t="shared" ref="E7:E42" si="2">C7/1976</f>
        <v>19.307072177631579</v>
      </c>
      <c r="F7" s="19">
        <f>E7/2</f>
        <v>9.6535360888157893</v>
      </c>
      <c r="G7" s="19">
        <f>E7/5</f>
        <v>3.8614144355263158</v>
      </c>
      <c r="H7" s="20">
        <f>C7/2080</f>
        <v>18.34171856875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39479.822216</v>
      </c>
      <c r="D8" s="18">
        <f t="shared" si="1"/>
        <v>3289.9851846666666</v>
      </c>
      <c r="E8" s="19">
        <f t="shared" si="2"/>
        <v>19.979667113360325</v>
      </c>
      <c r="F8" s="19">
        <f t="shared" ref="F8:F42" si="3">E8/2</f>
        <v>9.9898335566801624</v>
      </c>
      <c r="G8" s="19">
        <f t="shared" ref="G8:G42" si="4">E8/5</f>
        <v>3.9959334226720649</v>
      </c>
      <c r="H8" s="20">
        <f t="shared" ref="H8:H42" si="5">C8/2080</f>
        <v>18.980683757692308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40753.448399000001</v>
      </c>
      <c r="D9" s="18">
        <f t="shared" si="1"/>
        <v>3396.1206999166666</v>
      </c>
      <c r="E9" s="19">
        <f t="shared" si="2"/>
        <v>20.624214776821862</v>
      </c>
      <c r="F9" s="19">
        <f t="shared" si="3"/>
        <v>10.312107388410931</v>
      </c>
      <c r="G9" s="19">
        <f t="shared" si="4"/>
        <v>4.1248429553643726</v>
      </c>
      <c r="H9" s="20">
        <f t="shared" si="5"/>
        <v>19.593004037980769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41970.715812000002</v>
      </c>
      <c r="D10" s="18">
        <f t="shared" si="1"/>
        <v>3497.559651</v>
      </c>
      <c r="E10" s="19">
        <f t="shared" si="2"/>
        <v>21.240240795546558</v>
      </c>
      <c r="F10" s="19">
        <f t="shared" si="3"/>
        <v>10.620120397773279</v>
      </c>
      <c r="G10" s="19">
        <f t="shared" si="4"/>
        <v>4.2480481591093113</v>
      </c>
      <c r="H10" s="20">
        <f t="shared" si="5"/>
        <v>20.178228755769233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43131.483850999997</v>
      </c>
      <c r="D11" s="18">
        <f t="shared" si="1"/>
        <v>3594.2903209166661</v>
      </c>
      <c r="E11" s="19">
        <f t="shared" si="2"/>
        <v>21.827674013663966</v>
      </c>
      <c r="F11" s="19">
        <f t="shared" si="3"/>
        <v>10.913837006831983</v>
      </c>
      <c r="G11" s="19">
        <f t="shared" si="4"/>
        <v>4.3655348027327934</v>
      </c>
      <c r="H11" s="20">
        <f t="shared" si="5"/>
        <v>20.736290312980767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44235.623629000002</v>
      </c>
      <c r="D12" s="18">
        <f t="shared" si="1"/>
        <v>3686.3019690833335</v>
      </c>
      <c r="E12" s="19">
        <f t="shared" si="2"/>
        <v>22.386449204959515</v>
      </c>
      <c r="F12" s="19">
        <f t="shared" si="3"/>
        <v>11.193224602479757</v>
      </c>
      <c r="G12" s="19">
        <f t="shared" si="4"/>
        <v>4.4772898409919026</v>
      </c>
      <c r="H12" s="20">
        <f t="shared" si="5"/>
        <v>21.26712674471154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45283.943618999998</v>
      </c>
      <c r="D13" s="18">
        <f t="shared" si="1"/>
        <v>3773.66196825</v>
      </c>
      <c r="E13" s="19">
        <f t="shared" si="2"/>
        <v>22.916975515688257</v>
      </c>
      <c r="F13" s="19">
        <f t="shared" si="3"/>
        <v>11.458487757844129</v>
      </c>
      <c r="G13" s="19">
        <f t="shared" si="4"/>
        <v>4.5833951031376516</v>
      </c>
      <c r="H13" s="20">
        <f t="shared" si="5"/>
        <v>21.771126739903846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46277.252293999998</v>
      </c>
      <c r="D14" s="18">
        <f t="shared" si="1"/>
        <v>3856.4376911666664</v>
      </c>
      <c r="E14" s="19">
        <f t="shared" si="2"/>
        <v>23.419662092105263</v>
      </c>
      <c r="F14" s="19">
        <f t="shared" si="3"/>
        <v>11.709831046052631</v>
      </c>
      <c r="G14" s="19">
        <f t="shared" si="4"/>
        <v>4.6839324184210529</v>
      </c>
      <c r="H14" s="20">
        <f t="shared" si="5"/>
        <v>22.2486789875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47216.932260000001</v>
      </c>
      <c r="D15" s="18">
        <f t="shared" si="1"/>
        <v>3934.7443549999998</v>
      </c>
      <c r="E15" s="19">
        <f t="shared" si="2"/>
        <v>23.895208633603239</v>
      </c>
      <c r="F15" s="19">
        <f t="shared" si="3"/>
        <v>11.94760431680162</v>
      </c>
      <c r="G15" s="19">
        <f t="shared" si="4"/>
        <v>4.7790417267206475</v>
      </c>
      <c r="H15" s="20">
        <f t="shared" si="5"/>
        <v>22.700448201923077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48104.038047000002</v>
      </c>
      <c r="D16" s="18">
        <f t="shared" si="1"/>
        <v>4008.66983725</v>
      </c>
      <c r="E16" s="19">
        <f t="shared" si="2"/>
        <v>24.344148809210527</v>
      </c>
      <c r="F16" s="19">
        <f t="shared" si="3"/>
        <v>12.172074404605263</v>
      </c>
      <c r="G16" s="19">
        <f t="shared" si="4"/>
        <v>4.8688297618421057</v>
      </c>
      <c r="H16" s="20">
        <f t="shared" si="5"/>
        <v>23.12694136875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48940.760733999996</v>
      </c>
      <c r="D17" s="18">
        <f t="shared" si="1"/>
        <v>4078.396727833333</v>
      </c>
      <c r="E17" s="19">
        <f t="shared" si="2"/>
        <v>24.767591464574895</v>
      </c>
      <c r="F17" s="19">
        <f t="shared" si="3"/>
        <v>12.383795732287448</v>
      </c>
      <c r="G17" s="19">
        <f t="shared" si="4"/>
        <v>4.9535182929149792</v>
      </c>
      <c r="H17" s="20">
        <f t="shared" si="5"/>
        <v>23.529211891346151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49728.330605999996</v>
      </c>
      <c r="D18" s="18">
        <f t="shared" si="1"/>
        <v>4144.0275505</v>
      </c>
      <c r="E18" s="19">
        <f t="shared" si="2"/>
        <v>25.16615921356275</v>
      </c>
      <c r="F18" s="19">
        <f t="shared" si="3"/>
        <v>12.583079606781375</v>
      </c>
      <c r="G18" s="19">
        <f t="shared" si="4"/>
        <v>5.0332318427125502</v>
      </c>
      <c r="H18" s="20">
        <f t="shared" si="5"/>
        <v>23.907851252884612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50468.903591000002</v>
      </c>
      <c r="D19" s="18">
        <f t="shared" si="1"/>
        <v>4205.7419659166662</v>
      </c>
      <c r="E19" s="19">
        <f t="shared" si="2"/>
        <v>25.540943112854251</v>
      </c>
      <c r="F19" s="19">
        <f t="shared" si="3"/>
        <v>12.770471556427125</v>
      </c>
      <c r="G19" s="19">
        <f t="shared" si="4"/>
        <v>5.1081886225708502</v>
      </c>
      <c r="H19" s="20">
        <f t="shared" si="5"/>
        <v>24.263895957211538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51164.248955999996</v>
      </c>
      <c r="D20" s="18">
        <f t="shared" si="1"/>
        <v>4263.6874129999997</v>
      </c>
      <c r="E20" s="19">
        <f t="shared" si="2"/>
        <v>25.892838540485826</v>
      </c>
      <c r="F20" s="19">
        <f t="shared" si="3"/>
        <v>12.946419270242913</v>
      </c>
      <c r="G20" s="19">
        <f t="shared" si="4"/>
        <v>5.178567708097165</v>
      </c>
      <c r="H20" s="20">
        <f t="shared" si="5"/>
        <v>24.598196613461536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51816.686667000002</v>
      </c>
      <c r="D21" s="18">
        <f t="shared" si="1"/>
        <v>4318.0572222499995</v>
      </c>
      <c r="E21" s="19">
        <f t="shared" si="2"/>
        <v>26.223019568319838</v>
      </c>
      <c r="F21" s="19">
        <f t="shared" si="3"/>
        <v>13.111509784159919</v>
      </c>
      <c r="G21" s="19">
        <f t="shared" si="4"/>
        <v>5.2446039136639673</v>
      </c>
      <c r="H21" s="20">
        <f t="shared" si="5"/>
        <v>24.911868589903847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52428.103160999999</v>
      </c>
      <c r="D22" s="18">
        <f t="shared" si="1"/>
        <v>4369.0085967499999</v>
      </c>
      <c r="E22" s="19">
        <f t="shared" si="2"/>
        <v>26.532440870951415</v>
      </c>
      <c r="F22" s="19">
        <f t="shared" si="3"/>
        <v>13.266220435475708</v>
      </c>
      <c r="G22" s="19">
        <f t="shared" si="4"/>
        <v>5.3064881741902834</v>
      </c>
      <c r="H22" s="20">
        <f t="shared" si="5"/>
        <v>25.205818827403846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53064.101920999994</v>
      </c>
      <c r="D23" s="18">
        <f t="shared" si="1"/>
        <v>4422.0084934166662</v>
      </c>
      <c r="E23" s="19">
        <f t="shared" si="2"/>
        <v>26.854302591599186</v>
      </c>
      <c r="F23" s="19">
        <f t="shared" si="3"/>
        <v>13.427151295799593</v>
      </c>
      <c r="G23" s="19">
        <f t="shared" si="4"/>
        <v>5.3708605183198372</v>
      </c>
      <c r="H23" s="20">
        <f t="shared" si="5"/>
        <v>25.511587462019229</v>
      </c>
    </row>
    <row r="24" spans="1:8" x14ac:dyDescent="0.3">
      <c r="A24" s="8">
        <f t="shared" si="6"/>
        <v>17</v>
      </c>
      <c r="B24" s="18">
        <v>45885.19</v>
      </c>
      <c r="C24" s="18">
        <f t="shared" si="0"/>
        <v>53763.677123000001</v>
      </c>
      <c r="D24" s="18">
        <f t="shared" si="1"/>
        <v>4480.3064269166662</v>
      </c>
      <c r="E24" s="19">
        <f t="shared" si="2"/>
        <v>27.208338625</v>
      </c>
      <c r="F24" s="19">
        <f t="shared" si="3"/>
        <v>13.6041693125</v>
      </c>
      <c r="G24" s="19">
        <f t="shared" si="4"/>
        <v>5.4416677250000003</v>
      </c>
      <c r="H24" s="20">
        <f t="shared" si="5"/>
        <v>25.847921693749999</v>
      </c>
    </row>
    <row r="25" spans="1:8" x14ac:dyDescent="0.3">
      <c r="A25" s="8">
        <f t="shared" si="6"/>
        <v>18</v>
      </c>
      <c r="B25" s="18">
        <v>47231.82</v>
      </c>
      <c r="C25" s="18">
        <f t="shared" si="0"/>
        <v>55341.523494000001</v>
      </c>
      <c r="D25" s="18">
        <f t="shared" si="1"/>
        <v>4611.7936245000001</v>
      </c>
      <c r="E25" s="19">
        <f t="shared" si="2"/>
        <v>28.006843873481781</v>
      </c>
      <c r="F25" s="19">
        <f t="shared" si="3"/>
        <v>14.003421936740891</v>
      </c>
      <c r="G25" s="19">
        <f t="shared" si="4"/>
        <v>5.6013687746963559</v>
      </c>
      <c r="H25" s="20">
        <f t="shared" si="5"/>
        <v>26.606501679807693</v>
      </c>
    </row>
    <row r="26" spans="1:8" x14ac:dyDescent="0.3">
      <c r="A26" s="8">
        <f t="shared" si="6"/>
        <v>19</v>
      </c>
      <c r="B26" s="18">
        <v>48172.18</v>
      </c>
      <c r="C26" s="18">
        <f t="shared" si="0"/>
        <v>56443.343305999995</v>
      </c>
      <c r="D26" s="18">
        <f t="shared" si="1"/>
        <v>4703.6119421666663</v>
      </c>
      <c r="E26" s="19">
        <f t="shared" si="2"/>
        <v>28.564444992914979</v>
      </c>
      <c r="F26" s="19">
        <f t="shared" si="3"/>
        <v>14.282222496457489</v>
      </c>
      <c r="G26" s="19">
        <f t="shared" si="4"/>
        <v>5.7128889985829954</v>
      </c>
      <c r="H26" s="20">
        <f t="shared" si="5"/>
        <v>27.136222743269229</v>
      </c>
    </row>
    <row r="27" spans="1:8" x14ac:dyDescent="0.3">
      <c r="A27" s="8">
        <f t="shared" si="6"/>
        <v>20</v>
      </c>
      <c r="B27" s="18">
        <v>48172.18</v>
      </c>
      <c r="C27" s="18">
        <f t="shared" si="0"/>
        <v>56443.343305999995</v>
      </c>
      <c r="D27" s="18">
        <f t="shared" si="1"/>
        <v>4703.6119421666663</v>
      </c>
      <c r="E27" s="19">
        <f t="shared" si="2"/>
        <v>28.564444992914979</v>
      </c>
      <c r="F27" s="19">
        <f t="shared" si="3"/>
        <v>14.282222496457489</v>
      </c>
      <c r="G27" s="19">
        <f t="shared" si="4"/>
        <v>5.7128889985829954</v>
      </c>
      <c r="H27" s="20">
        <f t="shared" si="5"/>
        <v>27.136222743269229</v>
      </c>
    </row>
    <row r="28" spans="1:8" x14ac:dyDescent="0.3">
      <c r="A28" s="8">
        <f t="shared" si="6"/>
        <v>21</v>
      </c>
      <c r="B28" s="18">
        <v>49112.54</v>
      </c>
      <c r="C28" s="18">
        <f t="shared" si="0"/>
        <v>57545.163117999997</v>
      </c>
      <c r="D28" s="18">
        <f t="shared" si="1"/>
        <v>4795.4302598333334</v>
      </c>
      <c r="E28" s="19">
        <f t="shared" si="2"/>
        <v>29.122046112348176</v>
      </c>
      <c r="F28" s="19">
        <f t="shared" si="3"/>
        <v>14.561023056174088</v>
      </c>
      <c r="G28" s="19">
        <f t="shared" si="4"/>
        <v>5.8244092224696349</v>
      </c>
      <c r="H28" s="20">
        <f t="shared" si="5"/>
        <v>27.665943806730766</v>
      </c>
    </row>
    <row r="29" spans="1:8" x14ac:dyDescent="0.3">
      <c r="A29" s="8">
        <f t="shared" si="6"/>
        <v>22</v>
      </c>
      <c r="B29" s="18">
        <v>49185.38</v>
      </c>
      <c r="C29" s="18">
        <f t="shared" si="0"/>
        <v>57630.509745999996</v>
      </c>
      <c r="D29" s="18">
        <f t="shared" si="1"/>
        <v>4802.542478833333</v>
      </c>
      <c r="E29" s="19">
        <f t="shared" si="2"/>
        <v>29.165237725708501</v>
      </c>
      <c r="F29" s="19">
        <f t="shared" si="3"/>
        <v>14.58261886285425</v>
      </c>
      <c r="G29" s="19">
        <f t="shared" si="4"/>
        <v>5.8330475451417003</v>
      </c>
      <c r="H29" s="20">
        <f t="shared" si="5"/>
        <v>27.706975839423077</v>
      </c>
    </row>
    <row r="30" spans="1:8" x14ac:dyDescent="0.3">
      <c r="A30" s="8">
        <f t="shared" si="6"/>
        <v>23</v>
      </c>
      <c r="B30" s="18">
        <v>50809.09</v>
      </c>
      <c r="C30" s="18">
        <f t="shared" si="0"/>
        <v>59533.010752999995</v>
      </c>
      <c r="D30" s="18">
        <f t="shared" si="1"/>
        <v>4961.0842294166659</v>
      </c>
      <c r="E30" s="19">
        <f t="shared" si="2"/>
        <v>30.128041879048581</v>
      </c>
      <c r="F30" s="19">
        <f t="shared" si="3"/>
        <v>15.064020939524291</v>
      </c>
      <c r="G30" s="19">
        <f t="shared" si="4"/>
        <v>6.0256083758097159</v>
      </c>
      <c r="H30" s="20">
        <f t="shared" si="5"/>
        <v>28.62163978509615</v>
      </c>
    </row>
    <row r="31" spans="1:8" x14ac:dyDescent="0.3">
      <c r="A31" s="8">
        <f t="shared" si="6"/>
        <v>24</v>
      </c>
      <c r="B31" s="18">
        <v>52421.25</v>
      </c>
      <c r="C31" s="18">
        <f t="shared" si="0"/>
        <v>61421.978624999996</v>
      </c>
      <c r="D31" s="18">
        <f t="shared" si="1"/>
        <v>5118.49821875</v>
      </c>
      <c r="E31" s="19">
        <f t="shared" si="2"/>
        <v>31.083997279858298</v>
      </c>
      <c r="F31" s="19">
        <f t="shared" si="3"/>
        <v>15.541998639929149</v>
      </c>
      <c r="G31" s="19">
        <f t="shared" si="4"/>
        <v>6.2167994559716595</v>
      </c>
      <c r="H31" s="20">
        <f t="shared" si="5"/>
        <v>29.529797415865382</v>
      </c>
    </row>
    <row r="32" spans="1:8" x14ac:dyDescent="0.3">
      <c r="A32" s="8">
        <f t="shared" si="6"/>
        <v>25</v>
      </c>
      <c r="B32" s="18">
        <v>52527.79</v>
      </c>
      <c r="C32" s="18">
        <f t="shared" si="0"/>
        <v>61546.811542999996</v>
      </c>
      <c r="D32" s="18">
        <f t="shared" si="1"/>
        <v>5128.9009619166663</v>
      </c>
      <c r="E32" s="19">
        <f t="shared" si="2"/>
        <v>31.147171833502021</v>
      </c>
      <c r="F32" s="19">
        <f t="shared" si="3"/>
        <v>15.573585916751011</v>
      </c>
      <c r="G32" s="19">
        <f t="shared" si="4"/>
        <v>6.2294343667004046</v>
      </c>
      <c r="H32" s="20">
        <f t="shared" si="5"/>
        <v>29.589813241826921</v>
      </c>
    </row>
    <row r="33" spans="1:8" x14ac:dyDescent="0.3">
      <c r="A33" s="8">
        <f t="shared" si="6"/>
        <v>26</v>
      </c>
      <c r="B33" s="18">
        <v>52615.94</v>
      </c>
      <c r="C33" s="18">
        <f t="shared" si="0"/>
        <v>61650.096898000003</v>
      </c>
      <c r="D33" s="18">
        <f t="shared" si="1"/>
        <v>5137.508074833333</v>
      </c>
      <c r="E33" s="19">
        <f t="shared" si="2"/>
        <v>31.199441750000002</v>
      </c>
      <c r="F33" s="19">
        <f t="shared" si="3"/>
        <v>15.599720875000001</v>
      </c>
      <c r="G33" s="19">
        <f t="shared" si="4"/>
        <v>6.2398883500000002</v>
      </c>
      <c r="H33" s="20">
        <f t="shared" si="5"/>
        <v>29.639469662500002</v>
      </c>
    </row>
    <row r="34" spans="1:8" x14ac:dyDescent="0.3">
      <c r="A34" s="8">
        <f t="shared" si="6"/>
        <v>27</v>
      </c>
      <c r="B34" s="18">
        <v>52709.2</v>
      </c>
      <c r="C34" s="18">
        <f t="shared" si="0"/>
        <v>61759.369639999997</v>
      </c>
      <c r="D34" s="18">
        <f t="shared" si="1"/>
        <v>5146.6141366666661</v>
      </c>
      <c r="E34" s="19">
        <f t="shared" si="2"/>
        <v>31.254741720647772</v>
      </c>
      <c r="F34" s="19">
        <f t="shared" si="3"/>
        <v>15.627370860323886</v>
      </c>
      <c r="G34" s="19">
        <f t="shared" si="4"/>
        <v>6.2509483441295544</v>
      </c>
      <c r="H34" s="20">
        <f t="shared" si="5"/>
        <v>29.692004634615383</v>
      </c>
    </row>
    <row r="35" spans="1:8" x14ac:dyDescent="0.3">
      <c r="A35" s="8">
        <f t="shared" si="6"/>
        <v>28</v>
      </c>
      <c r="B35" s="18">
        <v>52784.88</v>
      </c>
      <c r="C35" s="18">
        <f t="shared" si="0"/>
        <v>61848.043895999996</v>
      </c>
      <c r="D35" s="18">
        <f t="shared" si="1"/>
        <v>5154.0036579999996</v>
      </c>
      <c r="E35" s="19">
        <f t="shared" si="2"/>
        <v>31.299617356275302</v>
      </c>
      <c r="F35" s="19">
        <f t="shared" si="3"/>
        <v>15.649808678137651</v>
      </c>
      <c r="G35" s="19">
        <f t="shared" si="4"/>
        <v>6.2599234712550604</v>
      </c>
      <c r="H35" s="20">
        <f t="shared" si="5"/>
        <v>29.734636488461536</v>
      </c>
    </row>
    <row r="36" spans="1:8" x14ac:dyDescent="0.3">
      <c r="A36" s="8">
        <f t="shared" si="6"/>
        <v>29</v>
      </c>
      <c r="B36" s="18">
        <v>52854.95</v>
      </c>
      <c r="C36" s="18">
        <f t="shared" si="0"/>
        <v>61930.144914999997</v>
      </c>
      <c r="D36" s="18">
        <f t="shared" si="1"/>
        <v>5160.8454095833331</v>
      </c>
      <c r="E36" s="19">
        <f t="shared" si="2"/>
        <v>31.341166454959513</v>
      </c>
      <c r="F36" s="19">
        <f t="shared" si="3"/>
        <v>15.670583227479757</v>
      </c>
      <c r="G36" s="19">
        <f t="shared" si="4"/>
        <v>6.268233290991903</v>
      </c>
      <c r="H36" s="20">
        <f t="shared" si="5"/>
        <v>29.774108132211538</v>
      </c>
    </row>
    <row r="37" spans="1:8" x14ac:dyDescent="0.3">
      <c r="A37" s="8">
        <f t="shared" si="6"/>
        <v>30</v>
      </c>
      <c r="B37" s="18">
        <v>52919.91</v>
      </c>
      <c r="C37" s="18">
        <f t="shared" si="0"/>
        <v>62006.258547000005</v>
      </c>
      <c r="D37" s="18">
        <f t="shared" si="1"/>
        <v>5167.1882122500001</v>
      </c>
      <c r="E37" s="19">
        <f t="shared" si="2"/>
        <v>31.379685499493931</v>
      </c>
      <c r="F37" s="19">
        <f t="shared" si="3"/>
        <v>15.689842749746965</v>
      </c>
      <c r="G37" s="19">
        <f t="shared" si="4"/>
        <v>6.275937099898786</v>
      </c>
      <c r="H37" s="20">
        <f t="shared" si="5"/>
        <v>29.810701224519232</v>
      </c>
    </row>
    <row r="38" spans="1:8" x14ac:dyDescent="0.3">
      <c r="A38" s="8">
        <f t="shared" si="6"/>
        <v>31</v>
      </c>
      <c r="B38" s="18">
        <v>52980.04</v>
      </c>
      <c r="C38" s="18">
        <f t="shared" si="0"/>
        <v>62076.712868000002</v>
      </c>
      <c r="D38" s="18">
        <f t="shared" si="1"/>
        <v>5173.059405666666</v>
      </c>
      <c r="E38" s="19">
        <f t="shared" si="2"/>
        <v>31.415340520242918</v>
      </c>
      <c r="F38" s="19">
        <f t="shared" si="3"/>
        <v>15.707670260121459</v>
      </c>
      <c r="G38" s="19">
        <f t="shared" si="4"/>
        <v>6.2830681040485832</v>
      </c>
      <c r="H38" s="20">
        <f t="shared" si="5"/>
        <v>29.844573494230769</v>
      </c>
    </row>
    <row r="39" spans="1:8" x14ac:dyDescent="0.3">
      <c r="A39" s="8">
        <f t="shared" si="6"/>
        <v>32</v>
      </c>
      <c r="B39" s="18">
        <v>53035.73</v>
      </c>
      <c r="C39" s="18">
        <f t="shared" si="0"/>
        <v>62141.964841000001</v>
      </c>
      <c r="D39" s="18">
        <f t="shared" si="1"/>
        <v>5178.4970700833337</v>
      </c>
      <c r="E39" s="19">
        <f t="shared" si="2"/>
        <v>31.448362773785426</v>
      </c>
      <c r="F39" s="19">
        <f t="shared" si="3"/>
        <v>15.724181386892713</v>
      </c>
      <c r="G39" s="19">
        <f t="shared" si="4"/>
        <v>6.2896725547570851</v>
      </c>
      <c r="H39" s="20">
        <f t="shared" si="5"/>
        <v>29.875944635096154</v>
      </c>
    </row>
    <row r="40" spans="1:8" x14ac:dyDescent="0.3">
      <c r="A40" s="8">
        <f t="shared" si="6"/>
        <v>33</v>
      </c>
      <c r="B40" s="18">
        <v>53087.27</v>
      </c>
      <c r="C40" s="18">
        <f t="shared" si="0"/>
        <v>62202.354258999992</v>
      </c>
      <c r="D40" s="18">
        <f t="shared" si="1"/>
        <v>5183.5295215833321</v>
      </c>
      <c r="E40" s="19">
        <f t="shared" si="2"/>
        <v>31.478924220141696</v>
      </c>
      <c r="F40" s="19">
        <f t="shared" si="3"/>
        <v>15.739462110070848</v>
      </c>
      <c r="G40" s="19">
        <f t="shared" si="4"/>
        <v>6.295784844028339</v>
      </c>
      <c r="H40" s="20">
        <f t="shared" si="5"/>
        <v>29.904978009134613</v>
      </c>
    </row>
    <row r="41" spans="1:8" x14ac:dyDescent="0.3">
      <c r="A41" s="8">
        <f t="shared" si="6"/>
        <v>34</v>
      </c>
      <c r="B41" s="18">
        <v>53135.040000000001</v>
      </c>
      <c r="C41" s="18">
        <f t="shared" si="0"/>
        <v>62258.326368000002</v>
      </c>
      <c r="D41" s="18">
        <f t="shared" si="1"/>
        <v>5188.1938639999998</v>
      </c>
      <c r="E41" s="19">
        <f t="shared" si="2"/>
        <v>31.50725018623482</v>
      </c>
      <c r="F41" s="19">
        <f t="shared" si="3"/>
        <v>15.75362509311741</v>
      </c>
      <c r="G41" s="19">
        <f t="shared" si="4"/>
        <v>6.3014500372469637</v>
      </c>
      <c r="H41" s="20">
        <f t="shared" si="5"/>
        <v>29.931887676923079</v>
      </c>
    </row>
    <row r="42" spans="1:8" x14ac:dyDescent="0.3">
      <c r="A42" s="21">
        <f t="shared" si="6"/>
        <v>35</v>
      </c>
      <c r="B42" s="22">
        <v>53179.23</v>
      </c>
      <c r="C42" s="22">
        <f t="shared" si="0"/>
        <v>62310.103791000001</v>
      </c>
      <c r="D42" s="22">
        <f t="shared" si="1"/>
        <v>5192.5086492499995</v>
      </c>
      <c r="E42" s="23">
        <f t="shared" si="2"/>
        <v>31.533453335526318</v>
      </c>
      <c r="F42" s="23">
        <f t="shared" si="3"/>
        <v>15.766726667763159</v>
      </c>
      <c r="G42" s="23">
        <f t="shared" si="4"/>
        <v>6.3066906671052632</v>
      </c>
      <c r="H42" s="24">
        <f t="shared" si="5"/>
        <v>29.95678066875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40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37209.4</v>
      </c>
      <c r="C7" s="18">
        <f t="shared" ref="C7:C42" si="0">B7*$D$3</f>
        <v>43598.253980000001</v>
      </c>
      <c r="D7" s="18">
        <f t="shared" ref="D7:D42" si="1">B7/12*$D$3</f>
        <v>3633.1878316666666</v>
      </c>
      <c r="E7" s="19">
        <f t="shared" ref="E7:E42" si="2">C7/1976</f>
        <v>22.063893714574899</v>
      </c>
      <c r="F7" s="19">
        <f>E7/2</f>
        <v>11.03194685728745</v>
      </c>
      <c r="G7" s="19">
        <f>E7/5</f>
        <v>4.4127787429149796</v>
      </c>
      <c r="H7" s="20">
        <f>C7/2080</f>
        <v>20.960699028846154</v>
      </c>
    </row>
    <row r="8" spans="1:8" x14ac:dyDescent="0.3">
      <c r="A8" s="8">
        <f>A7+1</f>
        <v>1</v>
      </c>
      <c r="B8" s="18">
        <v>38324.03</v>
      </c>
      <c r="C8" s="18">
        <f t="shared" si="0"/>
        <v>44904.265950999994</v>
      </c>
      <c r="D8" s="18">
        <f t="shared" si="1"/>
        <v>3742.0221625833333</v>
      </c>
      <c r="E8" s="19">
        <f t="shared" si="2"/>
        <v>22.724830946862344</v>
      </c>
      <c r="F8" s="19">
        <f t="shared" ref="F8:F42" si="3">E8/2</f>
        <v>11.362415473431172</v>
      </c>
      <c r="G8" s="19">
        <f t="shared" ref="G8:G42" si="4">E8/5</f>
        <v>4.5449661893724684</v>
      </c>
      <c r="H8" s="20">
        <f t="shared" ref="H8:H42" si="5">C8/2080</f>
        <v>21.588589399519229</v>
      </c>
    </row>
    <row r="9" spans="1:8" x14ac:dyDescent="0.3">
      <c r="A9" s="8">
        <f t="shared" ref="A9:A42" si="6">A8+1</f>
        <v>2</v>
      </c>
      <c r="B9" s="18">
        <v>39439.18</v>
      </c>
      <c r="C9" s="18">
        <f t="shared" si="0"/>
        <v>46210.887205999999</v>
      </c>
      <c r="D9" s="18">
        <f t="shared" si="1"/>
        <v>3850.9072671666668</v>
      </c>
      <c r="E9" s="19">
        <f t="shared" si="2"/>
        <v>23.38607652125506</v>
      </c>
      <c r="F9" s="19">
        <f t="shared" si="3"/>
        <v>11.69303826062753</v>
      </c>
      <c r="G9" s="19">
        <f t="shared" si="4"/>
        <v>4.6772153042510123</v>
      </c>
      <c r="H9" s="20">
        <f t="shared" si="5"/>
        <v>22.216772695192308</v>
      </c>
    </row>
    <row r="10" spans="1:8" x14ac:dyDescent="0.3">
      <c r="A10" s="8">
        <f t="shared" si="6"/>
        <v>3</v>
      </c>
      <c r="B10" s="18">
        <v>40554.33</v>
      </c>
      <c r="C10" s="18">
        <f t="shared" si="0"/>
        <v>47517.508460999998</v>
      </c>
      <c r="D10" s="18">
        <f t="shared" si="1"/>
        <v>3959.7923717500003</v>
      </c>
      <c r="E10" s="19">
        <f t="shared" si="2"/>
        <v>24.047322095647772</v>
      </c>
      <c r="F10" s="19">
        <f t="shared" si="3"/>
        <v>12.023661047823886</v>
      </c>
      <c r="G10" s="19">
        <f t="shared" si="4"/>
        <v>4.8094644191295544</v>
      </c>
      <c r="H10" s="20">
        <f t="shared" si="5"/>
        <v>22.844955990865383</v>
      </c>
    </row>
    <row r="11" spans="1:8" x14ac:dyDescent="0.3">
      <c r="A11" s="8">
        <f t="shared" si="6"/>
        <v>4</v>
      </c>
      <c r="B11" s="18">
        <v>41906.31</v>
      </c>
      <c r="C11" s="18">
        <f t="shared" si="0"/>
        <v>49101.623426999999</v>
      </c>
      <c r="D11" s="18">
        <f t="shared" si="1"/>
        <v>4091.8019522499994</v>
      </c>
      <c r="E11" s="19">
        <f t="shared" si="2"/>
        <v>24.848999710020241</v>
      </c>
      <c r="F11" s="19">
        <f t="shared" si="3"/>
        <v>12.42449985501012</v>
      </c>
      <c r="G11" s="19">
        <f t="shared" si="4"/>
        <v>4.9697999420040482</v>
      </c>
      <c r="H11" s="20">
        <f t="shared" si="5"/>
        <v>23.60654972451923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51108.499469999995</v>
      </c>
      <c r="D12" s="18">
        <f t="shared" si="1"/>
        <v>4259.0416224999999</v>
      </c>
      <c r="E12" s="19">
        <f t="shared" si="2"/>
        <v>25.864625237854248</v>
      </c>
      <c r="F12" s="19">
        <f t="shared" si="3"/>
        <v>12.932312618927124</v>
      </c>
      <c r="G12" s="19">
        <f t="shared" si="4"/>
        <v>5.1729250475708497</v>
      </c>
      <c r="H12" s="20">
        <f t="shared" si="5"/>
        <v>24.571393975961538</v>
      </c>
    </row>
    <row r="13" spans="1:8" x14ac:dyDescent="0.3">
      <c r="A13" s="8">
        <f t="shared" si="6"/>
        <v>6</v>
      </c>
      <c r="B13" s="18">
        <v>43619.1</v>
      </c>
      <c r="C13" s="18">
        <f t="shared" si="0"/>
        <v>51108.499469999995</v>
      </c>
      <c r="D13" s="18">
        <f t="shared" si="1"/>
        <v>4259.0416224999999</v>
      </c>
      <c r="E13" s="19">
        <f t="shared" si="2"/>
        <v>25.864625237854248</v>
      </c>
      <c r="F13" s="19">
        <f t="shared" si="3"/>
        <v>12.932312618927124</v>
      </c>
      <c r="G13" s="19">
        <f t="shared" si="4"/>
        <v>5.1729250475708497</v>
      </c>
      <c r="H13" s="20">
        <f t="shared" si="5"/>
        <v>24.571393975961538</v>
      </c>
    </row>
    <row r="14" spans="1:8" x14ac:dyDescent="0.3">
      <c r="A14" s="8">
        <f t="shared" si="6"/>
        <v>7</v>
      </c>
      <c r="B14" s="18">
        <v>45331.3</v>
      </c>
      <c r="C14" s="18">
        <f t="shared" si="0"/>
        <v>53114.684209999999</v>
      </c>
      <c r="D14" s="18">
        <f t="shared" si="1"/>
        <v>4426.2236841666672</v>
      </c>
      <c r="E14" s="19">
        <f t="shared" si="2"/>
        <v>26.879900915991904</v>
      </c>
      <c r="F14" s="19">
        <f t="shared" si="3"/>
        <v>13.439950457995952</v>
      </c>
      <c r="G14" s="19">
        <f t="shared" si="4"/>
        <v>5.3759801831983811</v>
      </c>
      <c r="H14" s="20">
        <f t="shared" si="5"/>
        <v>25.535905870192309</v>
      </c>
    </row>
    <row r="15" spans="1:8" x14ac:dyDescent="0.3">
      <c r="A15" s="8">
        <f t="shared" si="6"/>
        <v>8</v>
      </c>
      <c r="B15" s="18">
        <v>45331.3</v>
      </c>
      <c r="C15" s="18">
        <f t="shared" si="0"/>
        <v>53114.684209999999</v>
      </c>
      <c r="D15" s="18">
        <f t="shared" si="1"/>
        <v>4426.2236841666672</v>
      </c>
      <c r="E15" s="19">
        <f t="shared" si="2"/>
        <v>26.879900915991904</v>
      </c>
      <c r="F15" s="19">
        <f t="shared" si="3"/>
        <v>13.439950457995952</v>
      </c>
      <c r="G15" s="19">
        <f t="shared" si="4"/>
        <v>5.3759801831983811</v>
      </c>
      <c r="H15" s="20">
        <f t="shared" si="5"/>
        <v>25.535905870192309</v>
      </c>
    </row>
    <row r="16" spans="1:8" x14ac:dyDescent="0.3">
      <c r="A16" s="8">
        <f t="shared" si="6"/>
        <v>9</v>
      </c>
      <c r="B16" s="18">
        <v>47043.55</v>
      </c>
      <c r="C16" s="18">
        <f t="shared" si="0"/>
        <v>55120.927535000003</v>
      </c>
      <c r="D16" s="18">
        <f t="shared" si="1"/>
        <v>4593.4106279166672</v>
      </c>
      <c r="E16" s="19">
        <f t="shared" si="2"/>
        <v>27.895206242408907</v>
      </c>
      <c r="F16" s="19">
        <f t="shared" si="3"/>
        <v>13.947603121204454</v>
      </c>
      <c r="G16" s="19">
        <f t="shared" si="4"/>
        <v>5.5790412484817811</v>
      </c>
      <c r="H16" s="20">
        <f t="shared" si="5"/>
        <v>26.500445930288464</v>
      </c>
    </row>
    <row r="17" spans="1:8" x14ac:dyDescent="0.3">
      <c r="A17" s="8">
        <f t="shared" si="6"/>
        <v>10</v>
      </c>
      <c r="B17" s="18">
        <v>47159.199999999997</v>
      </c>
      <c r="C17" s="18">
        <f t="shared" si="0"/>
        <v>55256.434639999992</v>
      </c>
      <c r="D17" s="18">
        <f t="shared" si="1"/>
        <v>4604.702886666666</v>
      </c>
      <c r="E17" s="19">
        <f t="shared" si="2"/>
        <v>27.963782712550604</v>
      </c>
      <c r="F17" s="19">
        <f t="shared" si="3"/>
        <v>13.981891356275302</v>
      </c>
      <c r="G17" s="19">
        <f t="shared" si="4"/>
        <v>5.5927565425101209</v>
      </c>
      <c r="H17" s="20">
        <f t="shared" si="5"/>
        <v>26.565593576923074</v>
      </c>
    </row>
    <row r="18" spans="1:8" x14ac:dyDescent="0.3">
      <c r="A18" s="8">
        <f t="shared" si="6"/>
        <v>11</v>
      </c>
      <c r="B18" s="18">
        <v>48755.75</v>
      </c>
      <c r="C18" s="18">
        <f t="shared" si="0"/>
        <v>57127.112274999999</v>
      </c>
      <c r="D18" s="18">
        <f t="shared" si="1"/>
        <v>4760.5926895833327</v>
      </c>
      <c r="E18" s="19">
        <f t="shared" si="2"/>
        <v>28.910481920546559</v>
      </c>
      <c r="F18" s="19">
        <f t="shared" si="3"/>
        <v>14.455240960273279</v>
      </c>
      <c r="G18" s="19">
        <f t="shared" si="4"/>
        <v>5.7820963841093116</v>
      </c>
      <c r="H18" s="20">
        <f t="shared" si="5"/>
        <v>27.464957824519232</v>
      </c>
    </row>
    <row r="19" spans="1:8" x14ac:dyDescent="0.3">
      <c r="A19" s="8">
        <f t="shared" si="6"/>
        <v>12</v>
      </c>
      <c r="B19" s="18">
        <v>49254.53</v>
      </c>
      <c r="C19" s="18">
        <f t="shared" si="0"/>
        <v>57711.532800999994</v>
      </c>
      <c r="D19" s="18">
        <f t="shared" si="1"/>
        <v>4809.2944000833331</v>
      </c>
      <c r="E19" s="19">
        <f t="shared" si="2"/>
        <v>29.206241296052628</v>
      </c>
      <c r="F19" s="19">
        <f t="shared" si="3"/>
        <v>14.603120648026314</v>
      </c>
      <c r="G19" s="19">
        <f t="shared" si="4"/>
        <v>5.8412482592105253</v>
      </c>
      <c r="H19" s="20">
        <f t="shared" si="5"/>
        <v>27.745929231249995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59133.308731999998</v>
      </c>
      <c r="D20" s="18">
        <f t="shared" si="1"/>
        <v>4927.7757276666662</v>
      </c>
      <c r="E20" s="19">
        <f t="shared" si="2"/>
        <v>29.925763528340081</v>
      </c>
      <c r="F20" s="19">
        <f t="shared" si="3"/>
        <v>14.96288176417004</v>
      </c>
      <c r="G20" s="19">
        <f t="shared" si="4"/>
        <v>5.9851527056680158</v>
      </c>
      <c r="H20" s="20">
        <f t="shared" si="5"/>
        <v>28.429475351923077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60166.572376999997</v>
      </c>
      <c r="D21" s="18">
        <f t="shared" si="1"/>
        <v>5013.8810314166667</v>
      </c>
      <c r="E21" s="19">
        <f t="shared" si="2"/>
        <v>30.448670231275301</v>
      </c>
      <c r="F21" s="19">
        <f t="shared" si="3"/>
        <v>15.224335115637651</v>
      </c>
      <c r="G21" s="19">
        <f t="shared" si="4"/>
        <v>6.0897340462550602</v>
      </c>
      <c r="H21" s="20">
        <f t="shared" si="5"/>
        <v>28.926236719711536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61139.563774000002</v>
      </c>
      <c r="D22" s="18">
        <f t="shared" si="1"/>
        <v>5094.9636478333332</v>
      </c>
      <c r="E22" s="19">
        <f t="shared" si="2"/>
        <v>30.941074784412958</v>
      </c>
      <c r="F22" s="19">
        <f t="shared" si="3"/>
        <v>15.470537392206479</v>
      </c>
      <c r="G22" s="19">
        <f t="shared" si="4"/>
        <v>6.1882149568825913</v>
      </c>
      <c r="H22" s="20">
        <f t="shared" si="5"/>
        <v>29.394021045192307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62621.623669999994</v>
      </c>
      <c r="D23" s="18">
        <f t="shared" si="1"/>
        <v>5218.4686391666664</v>
      </c>
      <c r="E23" s="19">
        <f t="shared" si="2"/>
        <v>31.691105096153844</v>
      </c>
      <c r="F23" s="19">
        <f t="shared" si="3"/>
        <v>15.845552548076922</v>
      </c>
      <c r="G23" s="19">
        <f t="shared" si="4"/>
        <v>6.3382210192307689</v>
      </c>
      <c r="H23" s="20">
        <f t="shared" si="5"/>
        <v>30.106549841346151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63146.439816999999</v>
      </c>
      <c r="D24" s="18">
        <f t="shared" si="1"/>
        <v>5262.2033180833332</v>
      </c>
      <c r="E24" s="19">
        <f t="shared" si="2"/>
        <v>31.956700312246962</v>
      </c>
      <c r="F24" s="19">
        <f t="shared" si="3"/>
        <v>15.978350156123481</v>
      </c>
      <c r="G24" s="19">
        <f t="shared" si="4"/>
        <v>6.3913400624493928</v>
      </c>
      <c r="H24" s="20">
        <f t="shared" si="5"/>
        <v>30.358865296634615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65076.710113999994</v>
      </c>
      <c r="D25" s="18">
        <f t="shared" si="1"/>
        <v>5423.0591761666656</v>
      </c>
      <c r="E25" s="19">
        <f t="shared" si="2"/>
        <v>32.933557749999999</v>
      </c>
      <c r="F25" s="19">
        <f t="shared" si="3"/>
        <v>16.466778874999999</v>
      </c>
      <c r="G25" s="19">
        <f t="shared" si="4"/>
        <v>6.5867115499999995</v>
      </c>
      <c r="H25" s="20">
        <f t="shared" si="5"/>
        <v>31.286879862499998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65152.624556999996</v>
      </c>
      <c r="D26" s="18">
        <f t="shared" si="1"/>
        <v>5429.3853797499996</v>
      </c>
      <c r="E26" s="19">
        <f t="shared" si="2"/>
        <v>32.971975990384614</v>
      </c>
      <c r="F26" s="19">
        <f t="shared" si="3"/>
        <v>16.485987995192307</v>
      </c>
      <c r="G26" s="19">
        <f t="shared" si="4"/>
        <v>6.5943951980769224</v>
      </c>
      <c r="H26" s="20">
        <f t="shared" si="5"/>
        <v>31.323377190865383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67531.761406999998</v>
      </c>
      <c r="D27" s="18">
        <f t="shared" si="1"/>
        <v>5627.6467839166662</v>
      </c>
      <c r="E27" s="19">
        <f t="shared" si="2"/>
        <v>34.175992614878538</v>
      </c>
      <c r="F27" s="19">
        <f t="shared" si="3"/>
        <v>17.087996307439269</v>
      </c>
      <c r="G27" s="19">
        <f t="shared" si="4"/>
        <v>6.8351985229757073</v>
      </c>
      <c r="H27" s="20">
        <f t="shared" si="5"/>
        <v>32.467192984134613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67587.897553999996</v>
      </c>
      <c r="D28" s="18">
        <f t="shared" si="1"/>
        <v>5632.3247961666666</v>
      </c>
      <c r="E28" s="19">
        <f t="shared" si="2"/>
        <v>34.204401596153843</v>
      </c>
      <c r="F28" s="19">
        <f t="shared" si="3"/>
        <v>17.102200798076922</v>
      </c>
      <c r="G28" s="19">
        <f t="shared" si="4"/>
        <v>6.8408803192307683</v>
      </c>
      <c r="H28" s="20">
        <f t="shared" si="5"/>
        <v>32.494181516346153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69986.847850999999</v>
      </c>
      <c r="D29" s="18">
        <f t="shared" si="1"/>
        <v>5832.2373209166672</v>
      </c>
      <c r="E29" s="19">
        <f t="shared" si="2"/>
        <v>35.418445268724696</v>
      </c>
      <c r="F29" s="19">
        <f t="shared" si="3"/>
        <v>17.709222634362348</v>
      </c>
      <c r="G29" s="19">
        <f t="shared" si="4"/>
        <v>7.0836890537449388</v>
      </c>
      <c r="H29" s="20">
        <f t="shared" si="5"/>
        <v>33.647523005288463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72441.899143999995</v>
      </c>
      <c r="D30" s="18">
        <f t="shared" si="1"/>
        <v>6036.8249286666669</v>
      </c>
      <c r="E30" s="19">
        <f t="shared" si="2"/>
        <v>36.660880133603236</v>
      </c>
      <c r="F30" s="19">
        <f t="shared" si="3"/>
        <v>18.330440066801618</v>
      </c>
      <c r="G30" s="19">
        <f t="shared" si="4"/>
        <v>7.3321760267206475</v>
      </c>
      <c r="H30" s="20">
        <f t="shared" si="5"/>
        <v>34.827836126923074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74840.849440999998</v>
      </c>
      <c r="D31" s="18">
        <f t="shared" si="1"/>
        <v>6236.7374534166674</v>
      </c>
      <c r="E31" s="19">
        <f t="shared" si="2"/>
        <v>37.874923806174088</v>
      </c>
      <c r="F31" s="19">
        <f t="shared" si="3"/>
        <v>18.937461903087044</v>
      </c>
      <c r="G31" s="19">
        <f t="shared" si="4"/>
        <v>7.574984761234818</v>
      </c>
      <c r="H31" s="20">
        <f t="shared" si="5"/>
        <v>35.981177615865384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74976.637753999996</v>
      </c>
      <c r="D32" s="18">
        <f t="shared" si="1"/>
        <v>6248.053146166666</v>
      </c>
      <c r="E32" s="19">
        <f t="shared" si="2"/>
        <v>37.943642588056676</v>
      </c>
      <c r="F32" s="19">
        <f t="shared" si="3"/>
        <v>18.971821294028338</v>
      </c>
      <c r="G32" s="19">
        <f t="shared" si="4"/>
        <v>7.5887285176113348</v>
      </c>
      <c r="H32" s="20">
        <f t="shared" si="5"/>
        <v>36.046460458653847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75102.454899999997</v>
      </c>
      <c r="D33" s="18">
        <f t="shared" si="1"/>
        <v>6258.5379083333337</v>
      </c>
      <c r="E33" s="19">
        <f t="shared" si="2"/>
        <v>38.007315232793523</v>
      </c>
      <c r="F33" s="19">
        <f t="shared" si="3"/>
        <v>19.003657616396762</v>
      </c>
      <c r="G33" s="19">
        <f t="shared" si="4"/>
        <v>7.6014630465587043</v>
      </c>
      <c r="H33" s="20">
        <f t="shared" si="5"/>
        <v>36.106949471153847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75219.015616000004</v>
      </c>
      <c r="D34" s="18">
        <f t="shared" si="1"/>
        <v>6268.2513013333337</v>
      </c>
      <c r="E34" s="19">
        <f t="shared" si="2"/>
        <v>38.066303449392713</v>
      </c>
      <c r="F34" s="19">
        <f t="shared" si="3"/>
        <v>19.033151724696356</v>
      </c>
      <c r="G34" s="19">
        <f t="shared" si="4"/>
        <v>7.6132606898785422</v>
      </c>
      <c r="H34" s="20">
        <f t="shared" si="5"/>
        <v>36.16298827692308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75327.011205000003</v>
      </c>
      <c r="D35" s="18">
        <f t="shared" si="1"/>
        <v>6277.2509337499996</v>
      </c>
      <c r="E35" s="19">
        <f t="shared" si="2"/>
        <v>38.120957087550607</v>
      </c>
      <c r="F35" s="19">
        <f t="shared" si="3"/>
        <v>19.060478543775304</v>
      </c>
      <c r="G35" s="19">
        <f t="shared" si="4"/>
        <v>7.6241914175101213</v>
      </c>
      <c r="H35" s="20">
        <f t="shared" si="5"/>
        <v>36.214909233173081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75427.004082999993</v>
      </c>
      <c r="D36" s="18">
        <f t="shared" si="1"/>
        <v>6285.5836735833327</v>
      </c>
      <c r="E36" s="19">
        <f t="shared" si="2"/>
        <v>38.171560770748982</v>
      </c>
      <c r="F36" s="19">
        <f t="shared" si="3"/>
        <v>19.085780385374491</v>
      </c>
      <c r="G36" s="19">
        <f t="shared" si="4"/>
        <v>7.6343121541497965</v>
      </c>
      <c r="H36" s="20">
        <f t="shared" si="5"/>
        <v>36.262982732211533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75519.720704000007</v>
      </c>
      <c r="D37" s="18">
        <f t="shared" si="1"/>
        <v>6293.310058666666</v>
      </c>
      <c r="E37" s="19">
        <f t="shared" si="2"/>
        <v>38.218482137651826</v>
      </c>
      <c r="F37" s="19">
        <f t="shared" si="3"/>
        <v>19.109241068825913</v>
      </c>
      <c r="G37" s="19">
        <f t="shared" si="4"/>
        <v>7.6436964275303652</v>
      </c>
      <c r="H37" s="20">
        <f t="shared" si="5"/>
        <v>36.307558030769236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75605.512577999994</v>
      </c>
      <c r="D38" s="18">
        <f t="shared" si="1"/>
        <v>6300.4593814999998</v>
      </c>
      <c r="E38" s="19">
        <f t="shared" si="2"/>
        <v>38.261899077935219</v>
      </c>
      <c r="F38" s="19">
        <f t="shared" si="3"/>
        <v>19.130949538967609</v>
      </c>
      <c r="G38" s="19">
        <f t="shared" si="4"/>
        <v>7.6523798155870439</v>
      </c>
      <c r="H38" s="20">
        <f t="shared" si="5"/>
        <v>36.348804124038459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75684.98898899999</v>
      </c>
      <c r="D39" s="18">
        <f t="shared" si="1"/>
        <v>6307.0824157499992</v>
      </c>
      <c r="E39" s="19">
        <f t="shared" si="2"/>
        <v>38.302119933704446</v>
      </c>
      <c r="F39" s="19">
        <f t="shared" si="3"/>
        <v>19.151059966852223</v>
      </c>
      <c r="G39" s="19">
        <f t="shared" si="4"/>
        <v>7.6604239867408896</v>
      </c>
      <c r="H39" s="20">
        <f t="shared" si="5"/>
        <v>36.387013937019226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75758.548314999993</v>
      </c>
      <c r="D40" s="18">
        <f t="shared" si="1"/>
        <v>6313.2123595833327</v>
      </c>
      <c r="E40" s="19">
        <f t="shared" si="2"/>
        <v>38.339346313259107</v>
      </c>
      <c r="F40" s="19">
        <f t="shared" si="3"/>
        <v>19.169673156629553</v>
      </c>
      <c r="G40" s="19">
        <f t="shared" si="4"/>
        <v>7.6678692626518217</v>
      </c>
      <c r="H40" s="20">
        <f t="shared" si="5"/>
        <v>36.422378997596148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75826.717820999998</v>
      </c>
      <c r="D41" s="18">
        <f t="shared" si="1"/>
        <v>6318.8931517499996</v>
      </c>
      <c r="E41" s="19">
        <f t="shared" si="2"/>
        <v>38.373845051113356</v>
      </c>
      <c r="F41" s="19">
        <f t="shared" si="3"/>
        <v>19.186922525556678</v>
      </c>
      <c r="G41" s="19">
        <f t="shared" si="4"/>
        <v>7.6747690102226711</v>
      </c>
      <c r="H41" s="20">
        <f t="shared" si="5"/>
        <v>36.455152798557691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75889.778714999993</v>
      </c>
      <c r="D42" s="22">
        <f t="shared" si="1"/>
        <v>6324.1482262499994</v>
      </c>
      <c r="E42" s="23">
        <f t="shared" si="2"/>
        <v>38.405758459008091</v>
      </c>
      <c r="F42" s="23">
        <f t="shared" si="3"/>
        <v>19.202879229504045</v>
      </c>
      <c r="G42" s="23">
        <f t="shared" si="4"/>
        <v>7.6811516918016185</v>
      </c>
      <c r="H42" s="24">
        <f t="shared" si="5"/>
        <v>36.48547053605769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19</v>
      </c>
      <c r="B1" s="1" t="s">
        <v>63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45325.831893999995</v>
      </c>
      <c r="D7" s="18">
        <f t="shared" ref="D7:D42" si="1">B7/12*$D$3</f>
        <v>3777.1526578333333</v>
      </c>
      <c r="E7" s="19">
        <f t="shared" ref="E7:E42" si="2">C7/1976</f>
        <v>22.938174035425099</v>
      </c>
      <c r="F7" s="19">
        <f>E7/2</f>
        <v>11.46908701771255</v>
      </c>
      <c r="G7" s="19">
        <f>E7/5</f>
        <v>4.5876348070850197</v>
      </c>
      <c r="H7" s="20">
        <f>C7/2080</f>
        <v>21.791265333653843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46633.308489999996</v>
      </c>
      <c r="D8" s="18">
        <f t="shared" si="1"/>
        <v>3886.109040833333</v>
      </c>
      <c r="E8" s="19">
        <f t="shared" si="2"/>
        <v>23.599852474696355</v>
      </c>
      <c r="F8" s="19">
        <f t="shared" ref="F8:F42" si="3">E8/2</f>
        <v>11.799926237348178</v>
      </c>
      <c r="G8" s="19">
        <f t="shared" ref="G8:G42" si="4">E8/5</f>
        <v>4.7199704949392709</v>
      </c>
      <c r="H8" s="20">
        <f t="shared" ref="H8:H42" si="5">C8/2080</f>
        <v>22.419859850961537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47995.269136000003</v>
      </c>
      <c r="D9" s="18">
        <f t="shared" si="1"/>
        <v>3999.6057613333332</v>
      </c>
      <c r="E9" s="19">
        <f t="shared" si="2"/>
        <v>24.289103813765184</v>
      </c>
      <c r="F9" s="19">
        <f t="shared" si="3"/>
        <v>12.144551906882592</v>
      </c>
      <c r="G9" s="19">
        <f t="shared" si="4"/>
        <v>4.857820762753037</v>
      </c>
      <c r="H9" s="20">
        <f t="shared" si="5"/>
        <v>23.074648623076925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49357.194630999998</v>
      </c>
      <c r="D10" s="18">
        <f t="shared" si="1"/>
        <v>4113.0995525833332</v>
      </c>
      <c r="E10" s="19">
        <f t="shared" si="2"/>
        <v>24.978337363866395</v>
      </c>
      <c r="F10" s="19">
        <f t="shared" si="3"/>
        <v>12.489168681933197</v>
      </c>
      <c r="G10" s="19">
        <f t="shared" si="4"/>
        <v>4.9956674727732793</v>
      </c>
      <c r="H10" s="20">
        <f t="shared" si="5"/>
        <v>23.729420495673075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50991.56381</v>
      </c>
      <c r="D11" s="18">
        <f t="shared" si="1"/>
        <v>4249.2969841666672</v>
      </c>
      <c r="E11" s="19">
        <f t="shared" si="2"/>
        <v>25.805447272267205</v>
      </c>
      <c r="F11" s="19">
        <f t="shared" si="3"/>
        <v>12.902723636133603</v>
      </c>
      <c r="G11" s="19">
        <f t="shared" si="4"/>
        <v>5.1610894544534407</v>
      </c>
      <c r="H11" s="20">
        <f t="shared" si="5"/>
        <v>24.515174908653847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53116.207419999999</v>
      </c>
      <c r="D12" s="18">
        <f t="shared" si="1"/>
        <v>4426.3506183333329</v>
      </c>
      <c r="E12" s="19">
        <f t="shared" si="2"/>
        <v>26.880671771255059</v>
      </c>
      <c r="F12" s="19">
        <f t="shared" si="3"/>
        <v>13.44033588562753</v>
      </c>
      <c r="G12" s="19">
        <f t="shared" si="4"/>
        <v>5.376134354251012</v>
      </c>
      <c r="H12" s="20">
        <f t="shared" si="5"/>
        <v>25.536638182692307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53116.207419999999</v>
      </c>
      <c r="D13" s="18">
        <f t="shared" si="1"/>
        <v>4426.3506183333329</v>
      </c>
      <c r="E13" s="19">
        <f t="shared" si="2"/>
        <v>26.880671771255059</v>
      </c>
      <c r="F13" s="19">
        <f t="shared" si="3"/>
        <v>13.44033588562753</v>
      </c>
      <c r="G13" s="19">
        <f t="shared" si="4"/>
        <v>5.376134354251012</v>
      </c>
      <c r="H13" s="20">
        <f t="shared" si="5"/>
        <v>25.536638182692307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55295.311645999995</v>
      </c>
      <c r="D14" s="18">
        <f t="shared" si="1"/>
        <v>4607.9426371666668</v>
      </c>
      <c r="E14" s="19">
        <f t="shared" si="2"/>
        <v>27.983457310728742</v>
      </c>
      <c r="F14" s="19">
        <f t="shared" si="3"/>
        <v>13.991728655364371</v>
      </c>
      <c r="G14" s="19">
        <f t="shared" si="4"/>
        <v>5.5966914621457482</v>
      </c>
      <c r="H14" s="20">
        <f t="shared" si="5"/>
        <v>26.584284445192306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55295.311645999995</v>
      </c>
      <c r="D15" s="18">
        <f t="shared" si="1"/>
        <v>4607.9426371666668</v>
      </c>
      <c r="E15" s="19">
        <f t="shared" si="2"/>
        <v>27.983457310728742</v>
      </c>
      <c r="F15" s="19">
        <f t="shared" si="3"/>
        <v>13.991728655364371</v>
      </c>
      <c r="G15" s="19">
        <f t="shared" si="4"/>
        <v>5.5966914621457482</v>
      </c>
      <c r="H15" s="20">
        <f t="shared" si="5"/>
        <v>26.584284445192306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57474.462739999995</v>
      </c>
      <c r="D16" s="18">
        <f t="shared" si="1"/>
        <v>4789.5385616666663</v>
      </c>
      <c r="E16" s="19">
        <f t="shared" si="2"/>
        <v>29.086266568825909</v>
      </c>
      <c r="F16" s="19">
        <f t="shared" si="3"/>
        <v>14.543133284412955</v>
      </c>
      <c r="G16" s="19">
        <f t="shared" si="4"/>
        <v>5.8172533137651818</v>
      </c>
      <c r="H16" s="20">
        <f t="shared" si="5"/>
        <v>27.631953240384615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57474.462739999995</v>
      </c>
      <c r="D17" s="18">
        <f t="shared" si="1"/>
        <v>4789.5385616666663</v>
      </c>
      <c r="E17" s="19">
        <f t="shared" si="2"/>
        <v>29.086266568825909</v>
      </c>
      <c r="F17" s="19">
        <f t="shared" si="3"/>
        <v>14.543133284412955</v>
      </c>
      <c r="G17" s="19">
        <f t="shared" si="4"/>
        <v>5.8172533137651818</v>
      </c>
      <c r="H17" s="20">
        <f t="shared" si="5"/>
        <v>27.631953240384615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60198.372314999993</v>
      </c>
      <c r="D18" s="18">
        <f t="shared" si="1"/>
        <v>5016.5310262499988</v>
      </c>
      <c r="E18" s="19">
        <f t="shared" si="2"/>
        <v>30.464763317307689</v>
      </c>
      <c r="F18" s="19">
        <f t="shared" si="3"/>
        <v>15.232381658653845</v>
      </c>
      <c r="G18" s="19">
        <f t="shared" si="4"/>
        <v>6.0929526634615376</v>
      </c>
      <c r="H18" s="20">
        <f t="shared" si="5"/>
        <v>28.941525151442306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60198.372314999993</v>
      </c>
      <c r="D19" s="18">
        <f t="shared" si="1"/>
        <v>5016.5310262499988</v>
      </c>
      <c r="E19" s="19">
        <f t="shared" si="2"/>
        <v>30.464763317307689</v>
      </c>
      <c r="F19" s="19">
        <f t="shared" si="3"/>
        <v>15.232381658653845</v>
      </c>
      <c r="G19" s="19">
        <f t="shared" si="4"/>
        <v>6.0929526634615376</v>
      </c>
      <c r="H19" s="20">
        <f t="shared" si="5"/>
        <v>28.941525151442306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62649.885073999998</v>
      </c>
      <c r="D20" s="18">
        <f t="shared" si="1"/>
        <v>5220.8237561666665</v>
      </c>
      <c r="E20" s="19">
        <f t="shared" si="2"/>
        <v>31.705407426113361</v>
      </c>
      <c r="F20" s="19">
        <f t="shared" si="3"/>
        <v>15.85270371305668</v>
      </c>
      <c r="G20" s="19">
        <f t="shared" si="4"/>
        <v>6.3410814852226718</v>
      </c>
      <c r="H20" s="20">
        <f t="shared" si="5"/>
        <v>30.120137054807692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62649.885073999998</v>
      </c>
      <c r="D21" s="18">
        <f t="shared" si="1"/>
        <v>5220.8237561666665</v>
      </c>
      <c r="E21" s="19">
        <f t="shared" si="2"/>
        <v>31.705407426113361</v>
      </c>
      <c r="F21" s="19">
        <f t="shared" si="3"/>
        <v>15.85270371305668</v>
      </c>
      <c r="G21" s="19">
        <f t="shared" si="4"/>
        <v>6.3410814852226718</v>
      </c>
      <c r="H21" s="20">
        <f t="shared" si="5"/>
        <v>30.120137054807692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65101.421266999998</v>
      </c>
      <c r="D22" s="18">
        <f t="shared" si="1"/>
        <v>5425.1184389166665</v>
      </c>
      <c r="E22" s="19">
        <f t="shared" si="2"/>
        <v>32.946063394230769</v>
      </c>
      <c r="F22" s="19">
        <f t="shared" si="3"/>
        <v>16.473031697115385</v>
      </c>
      <c r="G22" s="19">
        <f t="shared" si="4"/>
        <v>6.5892126788461542</v>
      </c>
      <c r="H22" s="20">
        <f t="shared" si="5"/>
        <v>31.298760224519231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65101.421266999998</v>
      </c>
      <c r="D23" s="18">
        <f t="shared" si="1"/>
        <v>5425.1184389166665</v>
      </c>
      <c r="E23" s="19">
        <f t="shared" si="2"/>
        <v>32.946063394230769</v>
      </c>
      <c r="F23" s="19">
        <f t="shared" si="3"/>
        <v>16.473031697115385</v>
      </c>
      <c r="G23" s="19">
        <f t="shared" si="4"/>
        <v>6.5892126788461542</v>
      </c>
      <c r="H23" s="20">
        <f t="shared" si="5"/>
        <v>31.298760224519231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67825.330841999996</v>
      </c>
      <c r="D24" s="18">
        <f t="shared" si="1"/>
        <v>5652.1109034999999</v>
      </c>
      <c r="E24" s="19">
        <f t="shared" si="2"/>
        <v>34.324560142712549</v>
      </c>
      <c r="F24" s="19">
        <f t="shared" si="3"/>
        <v>17.162280071356275</v>
      </c>
      <c r="G24" s="19">
        <f t="shared" si="4"/>
        <v>6.86491202854251</v>
      </c>
      <c r="H24" s="20">
        <f t="shared" si="5"/>
        <v>32.608332135576923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67825.330841999996</v>
      </c>
      <c r="D25" s="18">
        <f t="shared" si="1"/>
        <v>5652.1109034999999</v>
      </c>
      <c r="E25" s="19">
        <f t="shared" si="2"/>
        <v>34.324560142712549</v>
      </c>
      <c r="F25" s="19">
        <f t="shared" si="3"/>
        <v>17.162280071356275</v>
      </c>
      <c r="G25" s="19">
        <f t="shared" si="4"/>
        <v>6.86491202854251</v>
      </c>
      <c r="H25" s="20">
        <f t="shared" si="5"/>
        <v>32.608332135576923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67825.330841999996</v>
      </c>
      <c r="D26" s="18">
        <f t="shared" si="1"/>
        <v>5652.1109034999999</v>
      </c>
      <c r="E26" s="19">
        <f t="shared" si="2"/>
        <v>34.324560142712549</v>
      </c>
      <c r="F26" s="19">
        <f t="shared" si="3"/>
        <v>17.162280071356275</v>
      </c>
      <c r="G26" s="19">
        <f t="shared" si="4"/>
        <v>6.86491202854251</v>
      </c>
      <c r="H26" s="20">
        <f t="shared" si="5"/>
        <v>32.608332135576923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70276.808449999997</v>
      </c>
      <c r="D27" s="18">
        <f t="shared" si="1"/>
        <v>5856.4007041666664</v>
      </c>
      <c r="E27" s="19">
        <f t="shared" si="2"/>
        <v>35.565186462550606</v>
      </c>
      <c r="F27" s="19">
        <f t="shared" si="3"/>
        <v>17.782593231275303</v>
      </c>
      <c r="G27" s="19">
        <f t="shared" si="4"/>
        <v>7.1130372925101213</v>
      </c>
      <c r="H27" s="20">
        <f t="shared" si="5"/>
        <v>33.786927139423078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70276.808449999997</v>
      </c>
      <c r="D28" s="18">
        <f t="shared" si="1"/>
        <v>5856.4007041666664</v>
      </c>
      <c r="E28" s="19">
        <f t="shared" si="2"/>
        <v>35.565186462550606</v>
      </c>
      <c r="F28" s="19">
        <f t="shared" si="3"/>
        <v>17.782593231275303</v>
      </c>
      <c r="G28" s="19">
        <f t="shared" si="4"/>
        <v>7.1130372925101213</v>
      </c>
      <c r="H28" s="20">
        <f t="shared" si="5"/>
        <v>33.786927139423078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73000.706307999993</v>
      </c>
      <c r="D29" s="18">
        <f t="shared" si="1"/>
        <v>6083.3921923333328</v>
      </c>
      <c r="E29" s="19">
        <f t="shared" si="2"/>
        <v>36.943677281376516</v>
      </c>
      <c r="F29" s="19">
        <f t="shared" si="3"/>
        <v>18.471838640688258</v>
      </c>
      <c r="G29" s="19">
        <f t="shared" si="4"/>
        <v>7.3887354562753034</v>
      </c>
      <c r="H29" s="20">
        <f t="shared" si="5"/>
        <v>35.096493417307691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75724.662750999996</v>
      </c>
      <c r="D30" s="18">
        <f t="shared" si="1"/>
        <v>6310.3885625833327</v>
      </c>
      <c r="E30" s="19">
        <f t="shared" si="2"/>
        <v>38.322197748481777</v>
      </c>
      <c r="F30" s="19">
        <f t="shared" si="3"/>
        <v>19.161098874240889</v>
      </c>
      <c r="G30" s="19">
        <f t="shared" si="4"/>
        <v>7.6644395496963558</v>
      </c>
      <c r="H30" s="20">
        <f t="shared" si="5"/>
        <v>36.406087861057692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77903.766976999992</v>
      </c>
      <c r="D31" s="18">
        <f t="shared" si="1"/>
        <v>6491.9805814166666</v>
      </c>
      <c r="E31" s="19">
        <f t="shared" si="2"/>
        <v>39.424983287955463</v>
      </c>
      <c r="F31" s="19">
        <f t="shared" si="3"/>
        <v>19.712491643977732</v>
      </c>
      <c r="G31" s="19">
        <f t="shared" si="4"/>
        <v>7.8849966575910928</v>
      </c>
      <c r="H31" s="20">
        <f t="shared" si="5"/>
        <v>37.453734123557687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78045.109148000003</v>
      </c>
      <c r="D32" s="18">
        <f t="shared" si="1"/>
        <v>6503.7590956666672</v>
      </c>
      <c r="E32" s="19">
        <f t="shared" si="2"/>
        <v>39.496512726720653</v>
      </c>
      <c r="F32" s="19">
        <f t="shared" si="3"/>
        <v>19.748256363360326</v>
      </c>
      <c r="G32" s="19">
        <f t="shared" si="4"/>
        <v>7.8993025453441303</v>
      </c>
      <c r="H32" s="20">
        <f t="shared" si="5"/>
        <v>37.521687090384617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78176.070057000004</v>
      </c>
      <c r="D33" s="18">
        <f t="shared" si="1"/>
        <v>6514.6725047500004</v>
      </c>
      <c r="E33" s="19">
        <f t="shared" si="2"/>
        <v>39.562788490384619</v>
      </c>
      <c r="F33" s="19">
        <f t="shared" si="3"/>
        <v>19.78139424519231</v>
      </c>
      <c r="G33" s="19">
        <f t="shared" si="4"/>
        <v>7.9125576980769239</v>
      </c>
      <c r="H33" s="20">
        <f t="shared" si="5"/>
        <v>37.584649065865385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78297.411309000003</v>
      </c>
      <c r="D34" s="18">
        <f t="shared" si="1"/>
        <v>6524.7842757500002</v>
      </c>
      <c r="E34" s="19">
        <f t="shared" si="2"/>
        <v>39.624196006578948</v>
      </c>
      <c r="F34" s="19">
        <f t="shared" si="3"/>
        <v>19.812098003289474</v>
      </c>
      <c r="G34" s="19">
        <f t="shared" si="4"/>
        <v>7.9248392013157893</v>
      </c>
      <c r="H34" s="20">
        <f t="shared" si="5"/>
        <v>37.642986206250001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78409.824206999998</v>
      </c>
      <c r="D35" s="18">
        <f t="shared" si="1"/>
        <v>6534.1520172500004</v>
      </c>
      <c r="E35" s="19">
        <f t="shared" si="2"/>
        <v>39.681085124999996</v>
      </c>
      <c r="F35" s="19">
        <f t="shared" si="3"/>
        <v>19.840542562499998</v>
      </c>
      <c r="G35" s="19">
        <f t="shared" si="4"/>
        <v>7.9362170249999995</v>
      </c>
      <c r="H35" s="20">
        <f t="shared" si="5"/>
        <v>37.697030868749998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78513.906317999994</v>
      </c>
      <c r="D36" s="18">
        <f t="shared" si="1"/>
        <v>6542.8255264999989</v>
      </c>
      <c r="E36" s="19">
        <f t="shared" si="2"/>
        <v>39.733758258097161</v>
      </c>
      <c r="F36" s="19">
        <f t="shared" si="3"/>
        <v>19.866879129048581</v>
      </c>
      <c r="G36" s="19">
        <f t="shared" si="4"/>
        <v>7.9467516516194321</v>
      </c>
      <c r="H36" s="20">
        <f t="shared" si="5"/>
        <v>37.747070345192306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78610.407529999997</v>
      </c>
      <c r="D37" s="18">
        <f t="shared" si="1"/>
        <v>6550.8672941666655</v>
      </c>
      <c r="E37" s="19">
        <f t="shared" si="2"/>
        <v>39.782594903846153</v>
      </c>
      <c r="F37" s="19">
        <f t="shared" si="3"/>
        <v>19.891297451923077</v>
      </c>
      <c r="G37" s="19">
        <f t="shared" si="4"/>
        <v>7.9565189807692303</v>
      </c>
      <c r="H37" s="20">
        <f t="shared" si="5"/>
        <v>37.793465158653845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78699.726221000004</v>
      </c>
      <c r="D38" s="18">
        <f t="shared" si="1"/>
        <v>6558.310518416667</v>
      </c>
      <c r="E38" s="19">
        <f t="shared" si="2"/>
        <v>39.827796670546562</v>
      </c>
      <c r="F38" s="19">
        <f t="shared" si="3"/>
        <v>19.913898335273281</v>
      </c>
      <c r="G38" s="19">
        <f t="shared" si="4"/>
        <v>7.9655593341093125</v>
      </c>
      <c r="H38" s="20">
        <f t="shared" si="5"/>
        <v>37.836406837019233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78782.448240999991</v>
      </c>
      <c r="D39" s="18">
        <f t="shared" si="1"/>
        <v>6565.2040200833326</v>
      </c>
      <c r="E39" s="19">
        <f t="shared" si="2"/>
        <v>39.869660040991896</v>
      </c>
      <c r="F39" s="19">
        <f t="shared" si="3"/>
        <v>19.934830020495948</v>
      </c>
      <c r="G39" s="19">
        <f t="shared" si="4"/>
        <v>7.9739320081983793</v>
      </c>
      <c r="H39" s="20">
        <f t="shared" si="5"/>
        <v>37.876177038942302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78859.018836000003</v>
      </c>
      <c r="D40" s="18">
        <f t="shared" si="1"/>
        <v>6571.5849029999999</v>
      </c>
      <c r="E40" s="19">
        <f t="shared" si="2"/>
        <v>39.908410342105263</v>
      </c>
      <c r="F40" s="19">
        <f t="shared" si="3"/>
        <v>19.954205171052632</v>
      </c>
      <c r="G40" s="19">
        <f t="shared" si="4"/>
        <v>7.981682068421053</v>
      </c>
      <c r="H40" s="20">
        <f t="shared" si="5"/>
        <v>37.912989825000004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78929.976987999995</v>
      </c>
      <c r="D41" s="18">
        <f t="shared" si="1"/>
        <v>6577.4980823333326</v>
      </c>
      <c r="E41" s="19">
        <f t="shared" si="2"/>
        <v>39.944320338056677</v>
      </c>
      <c r="F41" s="19">
        <f t="shared" si="3"/>
        <v>19.972160169028339</v>
      </c>
      <c r="G41" s="19">
        <f t="shared" si="4"/>
        <v>7.9888640676113356</v>
      </c>
      <c r="H41" s="20">
        <f t="shared" si="5"/>
        <v>37.947104321153844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78995.615621999998</v>
      </c>
      <c r="D42" s="22">
        <f t="shared" si="1"/>
        <v>6582.9679685000001</v>
      </c>
      <c r="E42" s="23">
        <f t="shared" si="2"/>
        <v>39.977538270242917</v>
      </c>
      <c r="F42" s="23">
        <f t="shared" si="3"/>
        <v>19.988769135121458</v>
      </c>
      <c r="G42" s="23">
        <f t="shared" si="4"/>
        <v>7.9955076540485832</v>
      </c>
      <c r="H42" s="24">
        <f t="shared" si="5"/>
        <v>37.978661356730768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20</v>
      </c>
      <c r="B1" s="1" t="s">
        <v>35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52356.207648999996</v>
      </c>
      <c r="D7" s="18">
        <f t="shared" ref="D7:D42" si="1">B7/12*$D$3</f>
        <v>4363.0173040833333</v>
      </c>
      <c r="E7" s="19">
        <f t="shared" ref="E7:E42" si="2">C7/1976</f>
        <v>26.496056502530362</v>
      </c>
      <c r="F7" s="19">
        <f>E7/2</f>
        <v>13.248028251265181</v>
      </c>
      <c r="G7" s="19">
        <f>E7/5</f>
        <v>5.2992113005060721</v>
      </c>
      <c r="H7" s="20">
        <f>C7/2080</f>
        <v>25.171253677403843</v>
      </c>
    </row>
    <row r="8" spans="1:8" x14ac:dyDescent="0.3">
      <c r="A8" s="8">
        <f>A7+1</f>
        <v>1</v>
      </c>
      <c r="B8" s="18">
        <v>45767.98</v>
      </c>
      <c r="C8" s="18">
        <f t="shared" si="0"/>
        <v>53626.342166000002</v>
      </c>
      <c r="D8" s="18">
        <f t="shared" si="1"/>
        <v>4468.8618471666668</v>
      </c>
      <c r="E8" s="19">
        <f t="shared" si="2"/>
        <v>27.138837128542512</v>
      </c>
      <c r="F8" s="19">
        <f t="shared" ref="F8:F42" si="3">E8/2</f>
        <v>13.569418564271256</v>
      </c>
      <c r="G8" s="19">
        <f t="shared" ref="G8:G42" si="4">E8/5</f>
        <v>5.4277674257085025</v>
      </c>
      <c r="H8" s="20">
        <f t="shared" ref="H8:H42" si="5">C8/2080</f>
        <v>25.781895272115385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54896.406381000001</v>
      </c>
      <c r="D9" s="18">
        <f t="shared" si="1"/>
        <v>4574.7005317499998</v>
      </c>
      <c r="E9" s="19">
        <f t="shared" si="2"/>
        <v>27.781582176619434</v>
      </c>
      <c r="F9" s="19">
        <f t="shared" si="3"/>
        <v>13.890791088309717</v>
      </c>
      <c r="G9" s="19">
        <f t="shared" si="4"/>
        <v>5.556316435323887</v>
      </c>
      <c r="H9" s="20">
        <f t="shared" si="5"/>
        <v>26.392503067788461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56165.884745999996</v>
      </c>
      <c r="D10" s="18">
        <f t="shared" si="1"/>
        <v>4680.4903955</v>
      </c>
      <c r="E10" s="19">
        <f t="shared" si="2"/>
        <v>28.424030741902833</v>
      </c>
      <c r="F10" s="19">
        <f t="shared" si="3"/>
        <v>14.212015370951416</v>
      </c>
      <c r="G10" s="19">
        <f t="shared" si="4"/>
        <v>5.6848061483805665</v>
      </c>
      <c r="H10" s="20">
        <f t="shared" si="5"/>
        <v>27.002829204807689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56165.884745999996</v>
      </c>
      <c r="D11" s="18">
        <f t="shared" si="1"/>
        <v>4680.4903955</v>
      </c>
      <c r="E11" s="19">
        <f t="shared" si="2"/>
        <v>28.424030741902833</v>
      </c>
      <c r="F11" s="19">
        <f t="shared" si="3"/>
        <v>14.212015370951416</v>
      </c>
      <c r="G11" s="19">
        <f t="shared" si="4"/>
        <v>5.6848061483805665</v>
      </c>
      <c r="H11" s="20">
        <f t="shared" si="5"/>
        <v>27.002829204807689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58388.224701999992</v>
      </c>
      <c r="D12" s="18">
        <f t="shared" si="1"/>
        <v>4865.6853918333327</v>
      </c>
      <c r="E12" s="19">
        <f t="shared" si="2"/>
        <v>29.548696711538458</v>
      </c>
      <c r="F12" s="19">
        <f t="shared" si="3"/>
        <v>14.774348355769229</v>
      </c>
      <c r="G12" s="19">
        <f t="shared" si="4"/>
        <v>5.9097393423076916</v>
      </c>
      <c r="H12" s="20">
        <f t="shared" si="5"/>
        <v>28.071261875961536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58388.224701999992</v>
      </c>
      <c r="D13" s="18">
        <f t="shared" si="1"/>
        <v>4865.6853918333327</v>
      </c>
      <c r="E13" s="19">
        <f t="shared" si="2"/>
        <v>29.548696711538458</v>
      </c>
      <c r="F13" s="19">
        <f t="shared" si="3"/>
        <v>14.774348355769229</v>
      </c>
      <c r="G13" s="19">
        <f t="shared" si="4"/>
        <v>5.9097393423076916</v>
      </c>
      <c r="H13" s="20">
        <f t="shared" si="5"/>
        <v>28.071261875961536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60610.588091999998</v>
      </c>
      <c r="D14" s="18">
        <f t="shared" si="1"/>
        <v>5050.8823410000005</v>
      </c>
      <c r="E14" s="19">
        <f t="shared" si="2"/>
        <v>30.673374540485828</v>
      </c>
      <c r="F14" s="19">
        <f t="shared" si="3"/>
        <v>15.336687270242914</v>
      </c>
      <c r="G14" s="19">
        <f t="shared" si="4"/>
        <v>6.1346749080971659</v>
      </c>
      <c r="H14" s="20">
        <f t="shared" si="5"/>
        <v>29.139705813461539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60610.588091999998</v>
      </c>
      <c r="D15" s="18">
        <f t="shared" si="1"/>
        <v>5050.8823410000005</v>
      </c>
      <c r="E15" s="19">
        <f t="shared" si="2"/>
        <v>30.673374540485828</v>
      </c>
      <c r="F15" s="19">
        <f t="shared" si="3"/>
        <v>15.336687270242914</v>
      </c>
      <c r="G15" s="19">
        <f t="shared" si="4"/>
        <v>6.1346749080971659</v>
      </c>
      <c r="H15" s="20">
        <f t="shared" si="5"/>
        <v>29.139705813461539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62832.974915999999</v>
      </c>
      <c r="D16" s="18">
        <f t="shared" si="1"/>
        <v>5236.0812429999996</v>
      </c>
      <c r="E16" s="19">
        <f t="shared" si="2"/>
        <v>31.798064228744938</v>
      </c>
      <c r="F16" s="19">
        <f t="shared" si="3"/>
        <v>15.899032114372469</v>
      </c>
      <c r="G16" s="19">
        <f t="shared" si="4"/>
        <v>6.3596128457489876</v>
      </c>
      <c r="H16" s="20">
        <f t="shared" si="5"/>
        <v>30.208161017307692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62832.974915999999</v>
      </c>
      <c r="D17" s="18">
        <f t="shared" si="1"/>
        <v>5236.0812429999996</v>
      </c>
      <c r="E17" s="19">
        <f t="shared" si="2"/>
        <v>31.798064228744938</v>
      </c>
      <c r="F17" s="19">
        <f t="shared" si="3"/>
        <v>15.899032114372469</v>
      </c>
      <c r="G17" s="19">
        <f t="shared" si="4"/>
        <v>6.3596128457489876</v>
      </c>
      <c r="H17" s="20">
        <f t="shared" si="5"/>
        <v>30.208161017307692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65055.314872000003</v>
      </c>
      <c r="D18" s="18">
        <f t="shared" si="1"/>
        <v>5421.2762393333342</v>
      </c>
      <c r="E18" s="19">
        <f t="shared" si="2"/>
        <v>32.92273019838057</v>
      </c>
      <c r="F18" s="19">
        <f t="shared" si="3"/>
        <v>16.461365099190285</v>
      </c>
      <c r="G18" s="19">
        <f t="shared" si="4"/>
        <v>6.5845460396761144</v>
      </c>
      <c r="H18" s="20">
        <f t="shared" si="5"/>
        <v>31.276593688461539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65055.314872000003</v>
      </c>
      <c r="D19" s="18">
        <f t="shared" si="1"/>
        <v>5421.2762393333342</v>
      </c>
      <c r="E19" s="19">
        <f t="shared" si="2"/>
        <v>32.92273019838057</v>
      </c>
      <c r="F19" s="19">
        <f t="shared" si="3"/>
        <v>16.461365099190285</v>
      </c>
      <c r="G19" s="19">
        <f t="shared" si="4"/>
        <v>6.5845460396761144</v>
      </c>
      <c r="H19" s="20">
        <f t="shared" si="5"/>
        <v>31.276593688461539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67277.689979000002</v>
      </c>
      <c r="D20" s="18">
        <f t="shared" si="1"/>
        <v>5606.4741649166663</v>
      </c>
      <c r="E20" s="19">
        <f t="shared" si="2"/>
        <v>34.04741395698381</v>
      </c>
      <c r="F20" s="19">
        <f t="shared" si="3"/>
        <v>17.023706978491905</v>
      </c>
      <c r="G20" s="19">
        <f t="shared" si="4"/>
        <v>6.8094827913967624</v>
      </c>
      <c r="H20" s="20">
        <f t="shared" si="5"/>
        <v>32.34504325913462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67277.689979000002</v>
      </c>
      <c r="D21" s="18">
        <f t="shared" si="1"/>
        <v>5606.4741649166663</v>
      </c>
      <c r="E21" s="19">
        <f t="shared" si="2"/>
        <v>34.04741395698381</v>
      </c>
      <c r="F21" s="19">
        <f t="shared" si="3"/>
        <v>17.023706978491905</v>
      </c>
      <c r="G21" s="19">
        <f t="shared" si="4"/>
        <v>6.8094827913967624</v>
      </c>
      <c r="H21" s="20">
        <f t="shared" si="5"/>
        <v>32.34504325913462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69499.385500000004</v>
      </c>
      <c r="D22" s="18">
        <f t="shared" si="1"/>
        <v>5791.6154583333337</v>
      </c>
      <c r="E22" s="19">
        <f t="shared" si="2"/>
        <v>35.171753795546557</v>
      </c>
      <c r="F22" s="19">
        <f t="shared" si="3"/>
        <v>17.585876897773279</v>
      </c>
      <c r="G22" s="19">
        <f t="shared" si="4"/>
        <v>7.0343507591093113</v>
      </c>
      <c r="H22" s="20">
        <f t="shared" si="5"/>
        <v>33.413166105769236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69499.385500000004</v>
      </c>
      <c r="D23" s="18">
        <f t="shared" si="1"/>
        <v>5791.6154583333337</v>
      </c>
      <c r="E23" s="19">
        <f t="shared" si="2"/>
        <v>35.171753795546557</v>
      </c>
      <c r="F23" s="19">
        <f t="shared" si="3"/>
        <v>17.585876897773279</v>
      </c>
      <c r="G23" s="19">
        <f t="shared" si="4"/>
        <v>7.0343507591093113</v>
      </c>
      <c r="H23" s="20">
        <f t="shared" si="5"/>
        <v>33.413166105769236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71721.772324000005</v>
      </c>
      <c r="D24" s="18">
        <f t="shared" si="1"/>
        <v>5976.8143603333328</v>
      </c>
      <c r="E24" s="19">
        <f t="shared" si="2"/>
        <v>36.296443483805668</v>
      </c>
      <c r="F24" s="19">
        <f t="shared" si="3"/>
        <v>18.148221741902834</v>
      </c>
      <c r="G24" s="19">
        <f t="shared" si="4"/>
        <v>7.2592886967611339</v>
      </c>
      <c r="H24" s="20">
        <f t="shared" si="5"/>
        <v>34.481621309615385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71721.772324000005</v>
      </c>
      <c r="D25" s="18">
        <f t="shared" si="1"/>
        <v>5976.8143603333328</v>
      </c>
      <c r="E25" s="19">
        <f t="shared" si="2"/>
        <v>36.296443483805668</v>
      </c>
      <c r="F25" s="19">
        <f t="shared" si="3"/>
        <v>18.148221741902834</v>
      </c>
      <c r="G25" s="19">
        <f t="shared" si="4"/>
        <v>7.2592886967611339</v>
      </c>
      <c r="H25" s="20">
        <f t="shared" si="5"/>
        <v>34.481621309615385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73944.147431000005</v>
      </c>
      <c r="D26" s="18">
        <f t="shared" si="1"/>
        <v>6162.0122859166668</v>
      </c>
      <c r="E26" s="19">
        <f t="shared" si="2"/>
        <v>37.421127242408907</v>
      </c>
      <c r="F26" s="19">
        <f t="shared" si="3"/>
        <v>18.710563621204454</v>
      </c>
      <c r="G26" s="19">
        <f t="shared" si="4"/>
        <v>7.4842254484817818</v>
      </c>
      <c r="H26" s="20">
        <f t="shared" si="5"/>
        <v>35.550070880288466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73944.147431000005</v>
      </c>
      <c r="D27" s="18">
        <f t="shared" si="1"/>
        <v>6162.0122859166668</v>
      </c>
      <c r="E27" s="19">
        <f t="shared" si="2"/>
        <v>37.421127242408907</v>
      </c>
      <c r="F27" s="19">
        <f t="shared" si="3"/>
        <v>18.710563621204454</v>
      </c>
      <c r="G27" s="19">
        <f t="shared" si="4"/>
        <v>7.4842254484817818</v>
      </c>
      <c r="H27" s="20">
        <f t="shared" si="5"/>
        <v>35.550070880288466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76166.487387000001</v>
      </c>
      <c r="D28" s="18">
        <f t="shared" si="1"/>
        <v>6347.2072822499995</v>
      </c>
      <c r="E28" s="19">
        <f t="shared" si="2"/>
        <v>38.545793212044536</v>
      </c>
      <c r="F28" s="19">
        <f t="shared" si="3"/>
        <v>19.272896606022268</v>
      </c>
      <c r="G28" s="19">
        <f t="shared" si="4"/>
        <v>7.7091586424089069</v>
      </c>
      <c r="H28" s="20">
        <f t="shared" si="5"/>
        <v>36.618503551442309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76166.487387000001</v>
      </c>
      <c r="D29" s="18">
        <f t="shared" si="1"/>
        <v>6347.2072822499995</v>
      </c>
      <c r="E29" s="19">
        <f t="shared" si="2"/>
        <v>38.545793212044536</v>
      </c>
      <c r="F29" s="19">
        <f t="shared" si="3"/>
        <v>19.272896606022268</v>
      </c>
      <c r="G29" s="19">
        <f t="shared" si="4"/>
        <v>7.7091586424089069</v>
      </c>
      <c r="H29" s="20">
        <f t="shared" si="5"/>
        <v>36.618503551442309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78388.874211000002</v>
      </c>
      <c r="D30" s="18">
        <f t="shared" si="1"/>
        <v>6532.4061842499996</v>
      </c>
      <c r="E30" s="19">
        <f t="shared" si="2"/>
        <v>39.670482900303647</v>
      </c>
      <c r="F30" s="19">
        <f t="shared" si="3"/>
        <v>19.835241450151823</v>
      </c>
      <c r="G30" s="19">
        <f t="shared" si="4"/>
        <v>7.9340965800607295</v>
      </c>
      <c r="H30" s="20">
        <f t="shared" si="5"/>
        <v>37.686958755288465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78388.874211000002</v>
      </c>
      <c r="D31" s="18">
        <f t="shared" si="1"/>
        <v>6532.4061842499996</v>
      </c>
      <c r="E31" s="19">
        <f t="shared" si="2"/>
        <v>39.670482900303647</v>
      </c>
      <c r="F31" s="19">
        <f t="shared" si="3"/>
        <v>19.835241450151823</v>
      </c>
      <c r="G31" s="19">
        <f t="shared" si="4"/>
        <v>7.9340965800607295</v>
      </c>
      <c r="H31" s="20">
        <f t="shared" si="5"/>
        <v>37.686958755288465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78531.095157000003</v>
      </c>
      <c r="D32" s="18">
        <f t="shared" si="1"/>
        <v>6544.2579297500006</v>
      </c>
      <c r="E32" s="19">
        <f t="shared" si="2"/>
        <v>39.74245706325911</v>
      </c>
      <c r="F32" s="19">
        <f t="shared" si="3"/>
        <v>19.871228531629555</v>
      </c>
      <c r="G32" s="19">
        <f t="shared" si="4"/>
        <v>7.9484914126518218</v>
      </c>
      <c r="H32" s="20">
        <f t="shared" si="5"/>
        <v>37.755334210096159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78662.876255999989</v>
      </c>
      <c r="D33" s="18">
        <f t="shared" si="1"/>
        <v>6555.2396879999988</v>
      </c>
      <c r="E33" s="19">
        <f t="shared" si="2"/>
        <v>39.809147902833999</v>
      </c>
      <c r="F33" s="19">
        <f t="shared" si="3"/>
        <v>19.904573951416999</v>
      </c>
      <c r="G33" s="19">
        <f t="shared" si="4"/>
        <v>7.9618295805667998</v>
      </c>
      <c r="H33" s="20">
        <f t="shared" si="5"/>
        <v>37.818690507692303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78784.967396000007</v>
      </c>
      <c r="D34" s="18">
        <f t="shared" si="1"/>
        <v>6565.4139496666667</v>
      </c>
      <c r="E34" s="19">
        <f t="shared" si="2"/>
        <v>39.87093491700405</v>
      </c>
      <c r="F34" s="19">
        <f t="shared" si="3"/>
        <v>19.935467458502025</v>
      </c>
      <c r="G34" s="19">
        <f t="shared" si="4"/>
        <v>7.9741869834008101</v>
      </c>
      <c r="H34" s="20">
        <f t="shared" si="5"/>
        <v>37.877388171153846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78898.083313999989</v>
      </c>
      <c r="D35" s="18">
        <f t="shared" si="1"/>
        <v>6574.8402761666657</v>
      </c>
      <c r="E35" s="19">
        <f t="shared" si="2"/>
        <v>39.928179814777323</v>
      </c>
      <c r="F35" s="19">
        <f t="shared" si="3"/>
        <v>19.964089907388662</v>
      </c>
      <c r="G35" s="19">
        <f t="shared" si="4"/>
        <v>7.985635962955465</v>
      </c>
      <c r="H35" s="20">
        <f t="shared" si="5"/>
        <v>37.931770824038459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79002.809859999994</v>
      </c>
      <c r="D36" s="18">
        <f t="shared" si="1"/>
        <v>6583.5674883333331</v>
      </c>
      <c r="E36" s="19">
        <f t="shared" si="2"/>
        <v>39.981179078947363</v>
      </c>
      <c r="F36" s="19">
        <f t="shared" si="3"/>
        <v>19.990589539473682</v>
      </c>
      <c r="G36" s="19">
        <f t="shared" si="4"/>
        <v>7.9962358157894728</v>
      </c>
      <c r="H36" s="20">
        <f t="shared" si="5"/>
        <v>37.982120124999994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79099.920355999988</v>
      </c>
      <c r="D37" s="18">
        <f t="shared" si="1"/>
        <v>6591.6600296666657</v>
      </c>
      <c r="E37" s="19">
        <f t="shared" si="2"/>
        <v>40.030324066801612</v>
      </c>
      <c r="F37" s="19">
        <f t="shared" si="3"/>
        <v>20.015162033400806</v>
      </c>
      <c r="G37" s="19">
        <f t="shared" si="4"/>
        <v>8.0060648133603216</v>
      </c>
      <c r="H37" s="20">
        <f t="shared" si="5"/>
        <v>38.02880786346153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79189.778028999994</v>
      </c>
      <c r="D38" s="18">
        <f t="shared" si="1"/>
        <v>6599.1481690833325</v>
      </c>
      <c r="E38" s="19">
        <f t="shared" si="2"/>
        <v>40.075798597672062</v>
      </c>
      <c r="F38" s="19">
        <f t="shared" si="3"/>
        <v>20.037899298836031</v>
      </c>
      <c r="G38" s="19">
        <f t="shared" si="4"/>
        <v>8.0151597195344131</v>
      </c>
      <c r="H38" s="20">
        <f t="shared" si="5"/>
        <v>38.072008667788459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79273.015597000005</v>
      </c>
      <c r="D39" s="18">
        <f t="shared" si="1"/>
        <v>6606.0846330833338</v>
      </c>
      <c r="E39" s="19">
        <f t="shared" si="2"/>
        <v>40.117922872975711</v>
      </c>
      <c r="F39" s="19">
        <f t="shared" si="3"/>
        <v>20.058961436487856</v>
      </c>
      <c r="G39" s="19">
        <f t="shared" si="4"/>
        <v>8.0235845745951426</v>
      </c>
      <c r="H39" s="20">
        <f t="shared" si="5"/>
        <v>38.112026729326928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79350.066588999995</v>
      </c>
      <c r="D40" s="18">
        <f t="shared" si="1"/>
        <v>6612.5055490833329</v>
      </c>
      <c r="E40" s="19">
        <f t="shared" si="2"/>
        <v>40.156916289979755</v>
      </c>
      <c r="F40" s="19">
        <f t="shared" si="3"/>
        <v>20.078458144989877</v>
      </c>
      <c r="G40" s="19">
        <f t="shared" si="4"/>
        <v>8.0313832579959517</v>
      </c>
      <c r="H40" s="20">
        <f t="shared" si="5"/>
        <v>38.149070475480769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79421.469987000004</v>
      </c>
      <c r="D41" s="18">
        <f t="shared" si="1"/>
        <v>6618.4558322499997</v>
      </c>
      <c r="E41" s="19">
        <f t="shared" si="2"/>
        <v>40.193051612854255</v>
      </c>
      <c r="F41" s="19">
        <f t="shared" si="3"/>
        <v>20.096525806427127</v>
      </c>
      <c r="G41" s="19">
        <f t="shared" si="4"/>
        <v>8.0386103225708503</v>
      </c>
      <c r="H41" s="20">
        <f t="shared" si="5"/>
        <v>38.18339903221154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79487.518715999991</v>
      </c>
      <c r="D42" s="22">
        <f t="shared" si="1"/>
        <v>6623.9598930000002</v>
      </c>
      <c r="E42" s="23">
        <f t="shared" si="2"/>
        <v>40.226477082995949</v>
      </c>
      <c r="F42" s="23">
        <f t="shared" si="3"/>
        <v>20.113238541497974</v>
      </c>
      <c r="G42" s="23">
        <f t="shared" si="4"/>
        <v>8.0452954165991901</v>
      </c>
      <c r="H42" s="24">
        <f t="shared" si="5"/>
        <v>38.215153228846148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22</v>
      </c>
      <c r="B1" s="1" t="s">
        <v>36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69590.590627999991</v>
      </c>
      <c r="D7" s="18">
        <f t="shared" ref="D7:D42" si="1">B7/12*$D$3</f>
        <v>5799.2158856666656</v>
      </c>
      <c r="E7" s="19">
        <f t="shared" ref="E7:E42" si="2">C7/1976</f>
        <v>35.217910236842101</v>
      </c>
      <c r="F7" s="19">
        <f>E7/2</f>
        <v>17.608955118421051</v>
      </c>
      <c r="G7" s="19">
        <f>E7/5</f>
        <v>7.0435820473684201</v>
      </c>
      <c r="H7" s="20">
        <f>C7/2080</f>
        <v>33.457014724999993</v>
      </c>
    </row>
    <row r="8" spans="1:8" x14ac:dyDescent="0.3">
      <c r="A8" s="8">
        <f>A7+1</f>
        <v>1</v>
      </c>
      <c r="B8" s="18">
        <v>59392.84</v>
      </c>
      <c r="C8" s="18">
        <f t="shared" si="0"/>
        <v>69590.590627999991</v>
      </c>
      <c r="D8" s="18">
        <f t="shared" si="1"/>
        <v>5799.2158856666656</v>
      </c>
      <c r="E8" s="19">
        <f t="shared" si="2"/>
        <v>35.217910236842101</v>
      </c>
      <c r="F8" s="19">
        <f t="shared" ref="F8:F42" si="3">E8/2</f>
        <v>17.608955118421051</v>
      </c>
      <c r="G8" s="19">
        <f t="shared" ref="G8:G42" si="4">E8/5</f>
        <v>7.0435820473684201</v>
      </c>
      <c r="H8" s="20">
        <f t="shared" ref="H8:H42" si="5">C8/2080</f>
        <v>33.457014724999993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72311.887311999992</v>
      </c>
      <c r="D9" s="18">
        <f t="shared" si="1"/>
        <v>6025.9906093333329</v>
      </c>
      <c r="E9" s="19">
        <f t="shared" si="2"/>
        <v>36.595084672064772</v>
      </c>
      <c r="F9" s="19">
        <f t="shared" si="3"/>
        <v>18.297542336032386</v>
      </c>
      <c r="G9" s="19">
        <f t="shared" si="4"/>
        <v>7.3190169344129545</v>
      </c>
      <c r="H9" s="20">
        <f t="shared" si="5"/>
        <v>34.765330438461532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72311.887311999992</v>
      </c>
      <c r="D10" s="18">
        <f t="shared" si="1"/>
        <v>6025.9906093333329</v>
      </c>
      <c r="E10" s="19">
        <f t="shared" si="2"/>
        <v>36.595084672064772</v>
      </c>
      <c r="F10" s="19">
        <f t="shared" si="3"/>
        <v>18.297542336032386</v>
      </c>
      <c r="G10" s="19">
        <f t="shared" si="4"/>
        <v>7.3190169344129545</v>
      </c>
      <c r="H10" s="20">
        <f t="shared" si="5"/>
        <v>34.765330438461532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75033.172279000006</v>
      </c>
      <c r="D11" s="18">
        <f t="shared" si="1"/>
        <v>6252.7643565833341</v>
      </c>
      <c r="E11" s="19">
        <f t="shared" si="2"/>
        <v>37.972253177631579</v>
      </c>
      <c r="F11" s="19">
        <f t="shared" si="3"/>
        <v>18.98612658881579</v>
      </c>
      <c r="G11" s="19">
        <f t="shared" si="4"/>
        <v>7.5944506355263162</v>
      </c>
      <c r="H11" s="20">
        <f t="shared" si="5"/>
        <v>36.073640518750004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75033.172279000006</v>
      </c>
      <c r="D12" s="18">
        <f t="shared" si="1"/>
        <v>6252.7643565833341</v>
      </c>
      <c r="E12" s="19">
        <f t="shared" si="2"/>
        <v>37.972253177631579</v>
      </c>
      <c r="F12" s="19">
        <f t="shared" si="3"/>
        <v>18.98612658881579</v>
      </c>
      <c r="G12" s="19">
        <f t="shared" si="4"/>
        <v>7.5944506355263162</v>
      </c>
      <c r="H12" s="20">
        <f t="shared" si="5"/>
        <v>36.073640518750004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77753.812810999996</v>
      </c>
      <c r="D13" s="18">
        <f t="shared" si="1"/>
        <v>6479.4844009166663</v>
      </c>
      <c r="E13" s="19">
        <f t="shared" si="2"/>
        <v>39.349095552125505</v>
      </c>
      <c r="F13" s="19">
        <f t="shared" si="3"/>
        <v>19.674547776062752</v>
      </c>
      <c r="G13" s="19">
        <f t="shared" si="4"/>
        <v>7.8698191104251007</v>
      </c>
      <c r="H13" s="20">
        <f t="shared" si="5"/>
        <v>37.381640774519227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77753.812810999996</v>
      </c>
      <c r="D14" s="18">
        <f t="shared" si="1"/>
        <v>6479.4844009166663</v>
      </c>
      <c r="E14" s="19">
        <f t="shared" si="2"/>
        <v>39.349095552125505</v>
      </c>
      <c r="F14" s="19">
        <f t="shared" si="3"/>
        <v>19.674547776062752</v>
      </c>
      <c r="G14" s="19">
        <f t="shared" si="4"/>
        <v>7.8698191104251007</v>
      </c>
      <c r="H14" s="20">
        <f t="shared" si="5"/>
        <v>37.381640774519227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80475.109495000012</v>
      </c>
      <c r="D15" s="18">
        <f t="shared" si="1"/>
        <v>6706.2591245833337</v>
      </c>
      <c r="E15" s="19">
        <f t="shared" si="2"/>
        <v>40.726269987348182</v>
      </c>
      <c r="F15" s="19">
        <f t="shared" si="3"/>
        <v>20.363134993674091</v>
      </c>
      <c r="G15" s="19">
        <f t="shared" si="4"/>
        <v>8.1452539974696361</v>
      </c>
      <c r="H15" s="20">
        <f t="shared" si="5"/>
        <v>38.689956487980773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80475.109495000012</v>
      </c>
      <c r="D16" s="18">
        <f t="shared" si="1"/>
        <v>6706.2591245833337</v>
      </c>
      <c r="E16" s="19">
        <f t="shared" si="2"/>
        <v>40.726269987348182</v>
      </c>
      <c r="F16" s="19">
        <f t="shared" si="3"/>
        <v>20.363134993674091</v>
      </c>
      <c r="G16" s="19">
        <f t="shared" si="4"/>
        <v>8.1452539974696361</v>
      </c>
      <c r="H16" s="20">
        <f t="shared" si="5"/>
        <v>38.689956487980773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83196.394461999997</v>
      </c>
      <c r="D17" s="18">
        <f t="shared" si="1"/>
        <v>6933.032871833333</v>
      </c>
      <c r="E17" s="19">
        <f t="shared" si="2"/>
        <v>42.103438492914975</v>
      </c>
      <c r="F17" s="19">
        <f t="shared" si="3"/>
        <v>21.051719246457488</v>
      </c>
      <c r="G17" s="19">
        <f t="shared" si="4"/>
        <v>8.420687698582995</v>
      </c>
      <c r="H17" s="20">
        <f t="shared" si="5"/>
        <v>39.99826656826923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83196.394461999997</v>
      </c>
      <c r="D18" s="18">
        <f t="shared" si="1"/>
        <v>6933.032871833333</v>
      </c>
      <c r="E18" s="19">
        <f t="shared" si="2"/>
        <v>42.103438492914975</v>
      </c>
      <c r="F18" s="19">
        <f t="shared" si="3"/>
        <v>21.051719246457488</v>
      </c>
      <c r="G18" s="19">
        <f t="shared" si="4"/>
        <v>8.420687698582995</v>
      </c>
      <c r="H18" s="20">
        <f t="shared" si="5"/>
        <v>39.99826656826923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85917.667711999995</v>
      </c>
      <c r="D19" s="18">
        <f t="shared" si="1"/>
        <v>7159.8056426666672</v>
      </c>
      <c r="E19" s="19">
        <f t="shared" si="2"/>
        <v>43.480601068825905</v>
      </c>
      <c r="F19" s="19">
        <f t="shared" si="3"/>
        <v>21.740300534412953</v>
      </c>
      <c r="G19" s="19">
        <f t="shared" si="4"/>
        <v>8.6961202137651803</v>
      </c>
      <c r="H19" s="20">
        <f t="shared" si="5"/>
        <v>41.306571015384613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85917.667711999995</v>
      </c>
      <c r="D20" s="18">
        <f t="shared" si="1"/>
        <v>7159.8056426666672</v>
      </c>
      <c r="E20" s="19">
        <f t="shared" si="2"/>
        <v>43.480601068825905</v>
      </c>
      <c r="F20" s="19">
        <f t="shared" si="3"/>
        <v>21.740300534412953</v>
      </c>
      <c r="G20" s="19">
        <f t="shared" si="4"/>
        <v>8.6961202137651803</v>
      </c>
      <c r="H20" s="20">
        <f t="shared" si="5"/>
        <v>41.306571015384613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88638.952678999995</v>
      </c>
      <c r="D21" s="18">
        <f t="shared" si="1"/>
        <v>7386.5793899166665</v>
      </c>
      <c r="E21" s="19">
        <f t="shared" si="2"/>
        <v>44.857769574392712</v>
      </c>
      <c r="F21" s="19">
        <f t="shared" si="3"/>
        <v>22.428884787196356</v>
      </c>
      <c r="G21" s="19">
        <f t="shared" si="4"/>
        <v>8.9715539148785428</v>
      </c>
      <c r="H21" s="20">
        <f t="shared" si="5"/>
        <v>42.614881095673077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88638.952678999995</v>
      </c>
      <c r="D22" s="18">
        <f t="shared" si="1"/>
        <v>7386.5793899166665</v>
      </c>
      <c r="E22" s="19">
        <f t="shared" si="2"/>
        <v>44.857769574392712</v>
      </c>
      <c r="F22" s="19">
        <f t="shared" si="3"/>
        <v>22.428884787196356</v>
      </c>
      <c r="G22" s="19">
        <f t="shared" si="4"/>
        <v>8.9715539148785428</v>
      </c>
      <c r="H22" s="20">
        <f t="shared" si="5"/>
        <v>42.614881095673077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91360.249362999995</v>
      </c>
      <c r="D23" s="18">
        <f t="shared" si="1"/>
        <v>7613.3541135833329</v>
      </c>
      <c r="E23" s="19">
        <f t="shared" si="2"/>
        <v>46.234944009615383</v>
      </c>
      <c r="F23" s="19">
        <f t="shared" si="3"/>
        <v>23.117472004807691</v>
      </c>
      <c r="G23" s="19">
        <f t="shared" si="4"/>
        <v>9.2469888019230773</v>
      </c>
      <c r="H23" s="20">
        <f t="shared" si="5"/>
        <v>43.923196809134616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91360.249362999995</v>
      </c>
      <c r="D24" s="18">
        <f t="shared" si="1"/>
        <v>7613.3541135833329</v>
      </c>
      <c r="E24" s="19">
        <f t="shared" si="2"/>
        <v>46.234944009615383</v>
      </c>
      <c r="F24" s="19">
        <f t="shared" si="3"/>
        <v>23.117472004807691</v>
      </c>
      <c r="G24" s="19">
        <f t="shared" si="4"/>
        <v>9.2469888019230773</v>
      </c>
      <c r="H24" s="20">
        <f t="shared" si="5"/>
        <v>43.923196809134616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94081.534329999995</v>
      </c>
      <c r="D25" s="18">
        <f t="shared" si="1"/>
        <v>7840.1278608333323</v>
      </c>
      <c r="E25" s="19">
        <f t="shared" si="2"/>
        <v>47.612112515182183</v>
      </c>
      <c r="F25" s="19">
        <f t="shared" si="3"/>
        <v>23.806056257591091</v>
      </c>
      <c r="G25" s="19">
        <f t="shared" si="4"/>
        <v>9.5224225030364362</v>
      </c>
      <c r="H25" s="20">
        <f t="shared" si="5"/>
        <v>45.231506889423073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94081.534329999995</v>
      </c>
      <c r="D26" s="18">
        <f t="shared" si="1"/>
        <v>7840.1278608333323</v>
      </c>
      <c r="E26" s="19">
        <f t="shared" si="2"/>
        <v>47.612112515182183</v>
      </c>
      <c r="F26" s="19">
        <f t="shared" si="3"/>
        <v>23.806056257591091</v>
      </c>
      <c r="G26" s="19">
        <f t="shared" si="4"/>
        <v>9.5224225030364362</v>
      </c>
      <c r="H26" s="20">
        <f t="shared" si="5"/>
        <v>45.231506889423073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96802.831013999996</v>
      </c>
      <c r="D27" s="18">
        <f t="shared" si="1"/>
        <v>8066.9025844999996</v>
      </c>
      <c r="E27" s="19">
        <f t="shared" si="2"/>
        <v>48.989286950404853</v>
      </c>
      <c r="F27" s="19">
        <f t="shared" si="3"/>
        <v>24.494643475202427</v>
      </c>
      <c r="G27" s="19">
        <f t="shared" si="4"/>
        <v>9.7978573900809707</v>
      </c>
      <c r="H27" s="20">
        <f t="shared" si="5"/>
        <v>46.539822602884612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96802.831013999996</v>
      </c>
      <c r="D28" s="18">
        <f t="shared" si="1"/>
        <v>8066.9025844999996</v>
      </c>
      <c r="E28" s="19">
        <f t="shared" si="2"/>
        <v>48.989286950404853</v>
      </c>
      <c r="F28" s="19">
        <f t="shared" si="3"/>
        <v>24.494643475202427</v>
      </c>
      <c r="G28" s="19">
        <f t="shared" si="4"/>
        <v>9.7978573900809707</v>
      </c>
      <c r="H28" s="20">
        <f t="shared" si="5"/>
        <v>46.539822602884612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99523.471546000001</v>
      </c>
      <c r="D29" s="18">
        <f t="shared" si="1"/>
        <v>8293.6226288333328</v>
      </c>
      <c r="E29" s="19">
        <f t="shared" si="2"/>
        <v>50.366129324898786</v>
      </c>
      <c r="F29" s="19">
        <f t="shared" si="3"/>
        <v>25.183064662449393</v>
      </c>
      <c r="G29" s="19">
        <f t="shared" si="4"/>
        <v>10.073225864979758</v>
      </c>
      <c r="H29" s="20">
        <f t="shared" si="5"/>
        <v>47.847822858653849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99523.471546000001</v>
      </c>
      <c r="D30" s="18">
        <f t="shared" si="1"/>
        <v>8293.6226288333328</v>
      </c>
      <c r="E30" s="19">
        <f t="shared" si="2"/>
        <v>50.366129324898786</v>
      </c>
      <c r="F30" s="19">
        <f t="shared" si="3"/>
        <v>25.183064662449393</v>
      </c>
      <c r="G30" s="19">
        <f t="shared" si="4"/>
        <v>10.073225864979758</v>
      </c>
      <c r="H30" s="20">
        <f t="shared" si="5"/>
        <v>47.847822858653849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99523.471546000001</v>
      </c>
      <c r="D31" s="18">
        <f t="shared" si="1"/>
        <v>8293.6226288333328</v>
      </c>
      <c r="E31" s="19">
        <f t="shared" si="2"/>
        <v>50.366129324898786</v>
      </c>
      <c r="F31" s="19">
        <f t="shared" si="3"/>
        <v>25.183064662449393</v>
      </c>
      <c r="G31" s="19">
        <f t="shared" si="4"/>
        <v>10.073225864979758</v>
      </c>
      <c r="H31" s="20">
        <f t="shared" si="5"/>
        <v>47.847822858653849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99704.030515999999</v>
      </c>
      <c r="D32" s="18">
        <f t="shared" si="1"/>
        <v>8308.6692096666666</v>
      </c>
      <c r="E32" s="19">
        <f t="shared" si="2"/>
        <v>50.457505321862349</v>
      </c>
      <c r="F32" s="19">
        <f t="shared" si="3"/>
        <v>25.228752660931175</v>
      </c>
      <c r="G32" s="19">
        <f t="shared" si="4"/>
        <v>10.091501064372469</v>
      </c>
      <c r="H32" s="20">
        <f t="shared" si="5"/>
        <v>47.934630055769233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99871.337559000007</v>
      </c>
      <c r="D33" s="18">
        <f t="shared" si="1"/>
        <v>8322.6114632499994</v>
      </c>
      <c r="E33" s="19">
        <f t="shared" si="2"/>
        <v>50.542174878036441</v>
      </c>
      <c r="F33" s="19">
        <f t="shared" si="3"/>
        <v>25.271087439018221</v>
      </c>
      <c r="G33" s="19">
        <f t="shared" si="4"/>
        <v>10.108434975607288</v>
      </c>
      <c r="H33" s="20">
        <f t="shared" si="5"/>
        <v>48.015066134134621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100026.34175199999</v>
      </c>
      <c r="D34" s="18">
        <f t="shared" si="1"/>
        <v>8335.5284793333321</v>
      </c>
      <c r="E34" s="19">
        <f t="shared" si="2"/>
        <v>50.620618295546556</v>
      </c>
      <c r="F34" s="19">
        <f t="shared" si="3"/>
        <v>25.310309147773278</v>
      </c>
      <c r="G34" s="19">
        <f t="shared" si="4"/>
        <v>10.124123659109312</v>
      </c>
      <c r="H34" s="20">
        <f t="shared" si="5"/>
        <v>48.089587380769224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100169.95702100001</v>
      </c>
      <c r="D35" s="18">
        <f t="shared" si="1"/>
        <v>8347.4964184166674</v>
      </c>
      <c r="E35" s="19">
        <f t="shared" si="2"/>
        <v>50.693298087550609</v>
      </c>
      <c r="F35" s="19">
        <f t="shared" si="3"/>
        <v>25.346649043775304</v>
      </c>
      <c r="G35" s="19">
        <f t="shared" si="4"/>
        <v>10.138659617510122</v>
      </c>
      <c r="H35" s="20">
        <f t="shared" si="5"/>
        <v>48.15863318317308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100302.93325399999</v>
      </c>
      <c r="D36" s="18">
        <f t="shared" si="1"/>
        <v>8358.5777711666669</v>
      </c>
      <c r="E36" s="19">
        <f t="shared" si="2"/>
        <v>50.760593752024285</v>
      </c>
      <c r="F36" s="19">
        <f t="shared" si="3"/>
        <v>25.380296876012142</v>
      </c>
      <c r="G36" s="19">
        <f t="shared" si="4"/>
        <v>10.152118750404856</v>
      </c>
      <c r="H36" s="20">
        <f t="shared" si="5"/>
        <v>48.222564064423068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100426.21952799999</v>
      </c>
      <c r="D37" s="18">
        <f t="shared" si="1"/>
        <v>8368.8516273333335</v>
      </c>
      <c r="E37" s="19">
        <f t="shared" si="2"/>
        <v>50.822985591093108</v>
      </c>
      <c r="F37" s="19">
        <f t="shared" si="3"/>
        <v>25.411492795546554</v>
      </c>
      <c r="G37" s="19">
        <f t="shared" si="4"/>
        <v>10.164597118218621</v>
      </c>
      <c r="H37" s="20">
        <f t="shared" si="5"/>
        <v>48.281836311538456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100540.307957</v>
      </c>
      <c r="D38" s="18">
        <f t="shared" si="1"/>
        <v>8378.3589964166677</v>
      </c>
      <c r="E38" s="19">
        <f t="shared" si="2"/>
        <v>50.880722650303639</v>
      </c>
      <c r="F38" s="19">
        <f t="shared" si="3"/>
        <v>25.440361325151819</v>
      </c>
      <c r="G38" s="19">
        <f t="shared" si="4"/>
        <v>10.176144530060728</v>
      </c>
      <c r="H38" s="20">
        <f t="shared" si="5"/>
        <v>48.336686517788458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100645.995297</v>
      </c>
      <c r="D39" s="18">
        <f t="shared" si="1"/>
        <v>8387.1662747499995</v>
      </c>
      <c r="E39" s="19">
        <f t="shared" si="2"/>
        <v>50.93420814625506</v>
      </c>
      <c r="F39" s="19">
        <f t="shared" si="3"/>
        <v>25.46710407312753</v>
      </c>
      <c r="G39" s="19">
        <f t="shared" si="4"/>
        <v>10.186841629251012</v>
      </c>
      <c r="H39" s="20">
        <f t="shared" si="5"/>
        <v>48.387497738942308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100743.82053</v>
      </c>
      <c r="D40" s="18">
        <f t="shared" si="1"/>
        <v>8395.3183774999998</v>
      </c>
      <c r="E40" s="19">
        <f t="shared" si="2"/>
        <v>50.983714843117404</v>
      </c>
      <c r="F40" s="19">
        <f t="shared" si="3"/>
        <v>25.491857421558702</v>
      </c>
      <c r="G40" s="19">
        <f t="shared" si="4"/>
        <v>10.196742968623481</v>
      </c>
      <c r="H40" s="20">
        <f t="shared" si="5"/>
        <v>48.434529100961534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100834.463242</v>
      </c>
      <c r="D41" s="18">
        <f t="shared" si="1"/>
        <v>8402.8719368333332</v>
      </c>
      <c r="E41" s="19">
        <f t="shared" si="2"/>
        <v>51.029586660931173</v>
      </c>
      <c r="F41" s="19">
        <f t="shared" si="3"/>
        <v>25.514793330465587</v>
      </c>
      <c r="G41" s="19">
        <f t="shared" si="4"/>
        <v>10.205917332186235</v>
      </c>
      <c r="H41" s="20">
        <f t="shared" si="5"/>
        <v>48.478107327884615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100918.321811</v>
      </c>
      <c r="D42" s="22">
        <f t="shared" si="1"/>
        <v>8409.8601509166656</v>
      </c>
      <c r="E42" s="23">
        <f t="shared" si="2"/>
        <v>51.072025207995949</v>
      </c>
      <c r="F42" s="23">
        <f t="shared" si="3"/>
        <v>25.536012603997975</v>
      </c>
      <c r="G42" s="23">
        <f t="shared" si="4"/>
        <v>10.214405041599189</v>
      </c>
      <c r="H42" s="24">
        <f t="shared" si="5"/>
        <v>48.518423947596155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30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">
        <v>70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7">
        <v>22591.66</v>
      </c>
      <c r="C7" s="18">
        <f t="shared" ref="C7:C42" si="0">B7*$D$3</f>
        <v>26470.648021999998</v>
      </c>
      <c r="D7" s="18">
        <f t="shared" ref="D7:D42" si="1">B7/12*$D$3</f>
        <v>2205.8873351666666</v>
      </c>
      <c r="E7" s="19">
        <f t="shared" ref="E7:E42" si="2">C7/1976</f>
        <v>13.396076934210525</v>
      </c>
      <c r="F7" s="19">
        <f>E7/2</f>
        <v>6.6980384671052624</v>
      </c>
      <c r="G7" s="19">
        <f>E7/5</f>
        <v>2.6792153868421051</v>
      </c>
      <c r="H7" s="20">
        <f>C7/2080</f>
        <v>12.726273087499999</v>
      </c>
    </row>
    <row r="8" spans="1:8" x14ac:dyDescent="0.3">
      <c r="A8" s="8">
        <f>A7+1</f>
        <v>1</v>
      </c>
      <c r="B8" s="27">
        <v>22873.33</v>
      </c>
      <c r="C8" s="18">
        <f t="shared" si="0"/>
        <v>26800.680761</v>
      </c>
      <c r="D8" s="18">
        <f t="shared" si="1"/>
        <v>2233.3900634166666</v>
      </c>
      <c r="E8" s="19">
        <f t="shared" si="2"/>
        <v>13.56309755111336</v>
      </c>
      <c r="F8" s="19">
        <f t="shared" ref="F8:F42" si="3">E8/2</f>
        <v>6.7815487755566801</v>
      </c>
      <c r="G8" s="19">
        <f t="shared" ref="G8:G42" si="4">E8/5</f>
        <v>2.7126195102226722</v>
      </c>
      <c r="H8" s="20">
        <f t="shared" ref="H8:H42" si="5">C8/2080</f>
        <v>12.884942673557692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0"/>
        <v>27130.139366999996</v>
      </c>
      <c r="D9" s="18">
        <f t="shared" si="1"/>
        <v>2260.8449472499997</v>
      </c>
      <c r="E9" s="19">
        <f t="shared" si="2"/>
        <v>13.729827614878541</v>
      </c>
      <c r="F9" s="19">
        <f t="shared" si="3"/>
        <v>6.8649138074392706</v>
      </c>
      <c r="G9" s="19">
        <f t="shared" si="4"/>
        <v>2.7459655229757081</v>
      </c>
      <c r="H9" s="20">
        <f t="shared" si="5"/>
        <v>13.043336234134614</v>
      </c>
    </row>
    <row r="10" spans="1:8" x14ac:dyDescent="0.3">
      <c r="A10" s="8">
        <f t="shared" si="6"/>
        <v>3</v>
      </c>
      <c r="B10" s="18">
        <v>23436.17</v>
      </c>
      <c r="C10" s="18">
        <f t="shared" si="0"/>
        <v>27460.160388999997</v>
      </c>
      <c r="D10" s="18">
        <f t="shared" si="1"/>
        <v>2288.3466990833331</v>
      </c>
      <c r="E10" s="19">
        <f t="shared" si="2"/>
        <v>13.896842302125505</v>
      </c>
      <c r="F10" s="19">
        <f t="shared" si="3"/>
        <v>6.9484211510627523</v>
      </c>
      <c r="G10" s="19">
        <f t="shared" si="4"/>
        <v>2.779368460425101</v>
      </c>
      <c r="H10" s="20">
        <f t="shared" si="5"/>
        <v>13.202000187019229</v>
      </c>
    </row>
    <row r="11" spans="1:8" x14ac:dyDescent="0.3">
      <c r="A11" s="8">
        <f t="shared" si="6"/>
        <v>4</v>
      </c>
      <c r="B11" s="18">
        <v>23767.23</v>
      </c>
      <c r="C11" s="18">
        <f t="shared" si="0"/>
        <v>27848.063391</v>
      </c>
      <c r="D11" s="18">
        <f t="shared" si="1"/>
        <v>2320.6719492499997</v>
      </c>
      <c r="E11" s="19">
        <f t="shared" si="2"/>
        <v>14.09314948937247</v>
      </c>
      <c r="F11" s="19">
        <f t="shared" si="3"/>
        <v>7.046574744686235</v>
      </c>
      <c r="G11" s="19">
        <f t="shared" si="4"/>
        <v>2.8186298978744939</v>
      </c>
      <c r="H11" s="20">
        <f t="shared" si="5"/>
        <v>13.388492014903846</v>
      </c>
    </row>
    <row r="12" spans="1:8" x14ac:dyDescent="0.3">
      <c r="A12" s="8">
        <f t="shared" si="6"/>
        <v>5</v>
      </c>
      <c r="B12" s="18">
        <v>24011.59</v>
      </c>
      <c r="C12" s="18">
        <f t="shared" si="0"/>
        <v>28134.380002999998</v>
      </c>
      <c r="D12" s="18">
        <f t="shared" si="1"/>
        <v>2344.5316669166668</v>
      </c>
      <c r="E12" s="19">
        <f t="shared" si="2"/>
        <v>14.238046560222671</v>
      </c>
      <c r="F12" s="19">
        <f t="shared" si="3"/>
        <v>7.1190232801113353</v>
      </c>
      <c r="G12" s="19">
        <f t="shared" si="4"/>
        <v>2.847609312044534</v>
      </c>
      <c r="H12" s="20">
        <f t="shared" si="5"/>
        <v>13.526144232211537</v>
      </c>
    </row>
    <row r="13" spans="1:8" x14ac:dyDescent="0.3">
      <c r="A13" s="8">
        <f t="shared" si="6"/>
        <v>6</v>
      </c>
      <c r="B13" s="18">
        <v>24895.68</v>
      </c>
      <c r="C13" s="18">
        <f t="shared" si="0"/>
        <v>29170.268255999999</v>
      </c>
      <c r="D13" s="18">
        <f t="shared" si="1"/>
        <v>2430.8556879999996</v>
      </c>
      <c r="E13" s="19">
        <f t="shared" si="2"/>
        <v>14.762281506072874</v>
      </c>
      <c r="F13" s="19">
        <f t="shared" si="3"/>
        <v>7.381140753036437</v>
      </c>
      <c r="G13" s="19">
        <f t="shared" si="4"/>
        <v>2.9524563012145748</v>
      </c>
      <c r="H13" s="20">
        <f t="shared" si="5"/>
        <v>14.02416743076923</v>
      </c>
    </row>
    <row r="14" spans="1:8" x14ac:dyDescent="0.3">
      <c r="A14" s="8">
        <f t="shared" si="6"/>
        <v>7</v>
      </c>
      <c r="B14" s="18">
        <v>25059.42</v>
      </c>
      <c r="C14" s="18">
        <f t="shared" si="0"/>
        <v>29362.122413999998</v>
      </c>
      <c r="D14" s="18">
        <f t="shared" si="1"/>
        <v>2446.8435344999998</v>
      </c>
      <c r="E14" s="19">
        <f t="shared" si="2"/>
        <v>14.859373691295545</v>
      </c>
      <c r="F14" s="19">
        <f t="shared" si="3"/>
        <v>7.4296868456477725</v>
      </c>
      <c r="G14" s="19">
        <f t="shared" si="4"/>
        <v>2.9718747382591091</v>
      </c>
      <c r="H14" s="20">
        <f t="shared" si="5"/>
        <v>14.116405006730767</v>
      </c>
    </row>
    <row r="15" spans="1:8" x14ac:dyDescent="0.3">
      <c r="A15" s="8">
        <f t="shared" si="6"/>
        <v>8</v>
      </c>
      <c r="B15" s="18">
        <v>26024.18</v>
      </c>
      <c r="C15" s="18">
        <f t="shared" si="0"/>
        <v>30492.531705999998</v>
      </c>
      <c r="D15" s="18">
        <f t="shared" si="1"/>
        <v>2541.0443088333336</v>
      </c>
      <c r="E15" s="19">
        <f t="shared" si="2"/>
        <v>15.431443171052631</v>
      </c>
      <c r="F15" s="19">
        <f t="shared" si="3"/>
        <v>7.7157215855263157</v>
      </c>
      <c r="G15" s="19">
        <f t="shared" si="4"/>
        <v>3.0862886342105265</v>
      </c>
      <c r="H15" s="20">
        <f t="shared" si="5"/>
        <v>14.659871012499998</v>
      </c>
    </row>
    <row r="16" spans="1:8" x14ac:dyDescent="0.3">
      <c r="A16" s="8">
        <f t="shared" si="6"/>
        <v>9</v>
      </c>
      <c r="B16" s="18">
        <v>26107.24</v>
      </c>
      <c r="C16" s="18">
        <f t="shared" si="0"/>
        <v>30589.853107999999</v>
      </c>
      <c r="D16" s="18">
        <f t="shared" si="1"/>
        <v>2549.1544256666666</v>
      </c>
      <c r="E16" s="19">
        <f t="shared" si="2"/>
        <v>15.480694892712551</v>
      </c>
      <c r="F16" s="19">
        <f t="shared" si="3"/>
        <v>7.7403474463562754</v>
      </c>
      <c r="G16" s="19">
        <f t="shared" si="4"/>
        <v>3.09613897854251</v>
      </c>
      <c r="H16" s="20">
        <f t="shared" si="5"/>
        <v>14.706660148076923</v>
      </c>
    </row>
    <row r="17" spans="1:8" x14ac:dyDescent="0.3">
      <c r="A17" s="8">
        <f t="shared" si="6"/>
        <v>10</v>
      </c>
      <c r="B17" s="18">
        <v>27152.69</v>
      </c>
      <c r="C17" s="18">
        <f t="shared" si="0"/>
        <v>31814.806872999998</v>
      </c>
      <c r="D17" s="18">
        <f t="shared" si="1"/>
        <v>2651.2339060833328</v>
      </c>
      <c r="E17" s="19">
        <f t="shared" si="2"/>
        <v>16.100610765688259</v>
      </c>
      <c r="F17" s="19">
        <f t="shared" si="3"/>
        <v>8.0503053828441296</v>
      </c>
      <c r="G17" s="19">
        <f t="shared" si="4"/>
        <v>3.2201221531376518</v>
      </c>
      <c r="H17" s="20">
        <f t="shared" si="5"/>
        <v>15.295580227403844</v>
      </c>
    </row>
    <row r="18" spans="1:8" x14ac:dyDescent="0.3">
      <c r="A18" s="8">
        <f t="shared" si="6"/>
        <v>11</v>
      </c>
      <c r="B18" s="18">
        <v>27155.59</v>
      </c>
      <c r="C18" s="18">
        <f t="shared" si="0"/>
        <v>31818.204803000001</v>
      </c>
      <c r="D18" s="18">
        <f t="shared" si="1"/>
        <v>2651.5170669166664</v>
      </c>
      <c r="E18" s="19">
        <f t="shared" si="2"/>
        <v>16.102330365890687</v>
      </c>
      <c r="F18" s="19">
        <f t="shared" si="3"/>
        <v>8.0511651829453434</v>
      </c>
      <c r="G18" s="19">
        <f t="shared" si="4"/>
        <v>3.2204660731781374</v>
      </c>
      <c r="H18" s="20">
        <f t="shared" si="5"/>
        <v>15.297213847596154</v>
      </c>
    </row>
    <row r="19" spans="1:8" x14ac:dyDescent="0.3">
      <c r="A19" s="8">
        <f t="shared" si="6"/>
        <v>12</v>
      </c>
      <c r="B19" s="18">
        <v>28281.18</v>
      </c>
      <c r="C19" s="18">
        <f t="shared" si="0"/>
        <v>33137.058605999999</v>
      </c>
      <c r="D19" s="18">
        <f t="shared" si="1"/>
        <v>2761.4215504999997</v>
      </c>
      <c r="E19" s="19">
        <f t="shared" si="2"/>
        <v>16.769766501012146</v>
      </c>
      <c r="F19" s="19">
        <f t="shared" si="3"/>
        <v>8.3848832505060731</v>
      </c>
      <c r="G19" s="19">
        <f t="shared" si="4"/>
        <v>3.3539533002024293</v>
      </c>
      <c r="H19" s="20">
        <f t="shared" si="5"/>
        <v>15.931278175961538</v>
      </c>
    </row>
    <row r="20" spans="1:8" x14ac:dyDescent="0.3">
      <c r="A20" s="8">
        <f t="shared" si="6"/>
        <v>13</v>
      </c>
      <c r="B20" s="18">
        <v>28281.18</v>
      </c>
      <c r="C20" s="18">
        <f t="shared" si="0"/>
        <v>33137.058605999999</v>
      </c>
      <c r="D20" s="18">
        <f t="shared" si="1"/>
        <v>2761.4215504999997</v>
      </c>
      <c r="E20" s="19">
        <f t="shared" si="2"/>
        <v>16.769766501012146</v>
      </c>
      <c r="F20" s="19">
        <f t="shared" si="3"/>
        <v>8.3848832505060731</v>
      </c>
      <c r="G20" s="19">
        <f t="shared" si="4"/>
        <v>3.3539533002024293</v>
      </c>
      <c r="H20" s="20">
        <f t="shared" si="5"/>
        <v>15.931278175961538</v>
      </c>
    </row>
    <row r="21" spans="1:8" x14ac:dyDescent="0.3">
      <c r="A21" s="8">
        <f t="shared" si="6"/>
        <v>14</v>
      </c>
      <c r="B21" s="18">
        <v>29409.69</v>
      </c>
      <c r="C21" s="18">
        <f t="shared" si="0"/>
        <v>34459.333772999998</v>
      </c>
      <c r="D21" s="18">
        <f t="shared" si="1"/>
        <v>2871.6111477499999</v>
      </c>
      <c r="E21" s="19">
        <f t="shared" si="2"/>
        <v>17.438934095647774</v>
      </c>
      <c r="F21" s="19">
        <f t="shared" si="3"/>
        <v>8.7194670478238869</v>
      </c>
      <c r="G21" s="19">
        <f t="shared" si="4"/>
        <v>3.4877868191295547</v>
      </c>
      <c r="H21" s="20">
        <f t="shared" si="5"/>
        <v>16.566987390865386</v>
      </c>
    </row>
    <row r="22" spans="1:8" x14ac:dyDescent="0.3">
      <c r="A22" s="8">
        <f t="shared" si="6"/>
        <v>15</v>
      </c>
      <c r="B22" s="18">
        <v>29409.69</v>
      </c>
      <c r="C22" s="18">
        <f t="shared" si="0"/>
        <v>34459.333772999998</v>
      </c>
      <c r="D22" s="18">
        <f t="shared" si="1"/>
        <v>2871.6111477499999</v>
      </c>
      <c r="E22" s="19">
        <f t="shared" si="2"/>
        <v>17.438934095647774</v>
      </c>
      <c r="F22" s="19">
        <f t="shared" si="3"/>
        <v>8.7194670478238869</v>
      </c>
      <c r="G22" s="19">
        <f t="shared" si="4"/>
        <v>3.4877868191295547</v>
      </c>
      <c r="H22" s="20">
        <f t="shared" si="5"/>
        <v>16.566987390865386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0"/>
        <v>35019.863336000002</v>
      </c>
      <c r="D23" s="18">
        <f t="shared" si="1"/>
        <v>2918.3219446666672</v>
      </c>
      <c r="E23" s="19">
        <f t="shared" si="2"/>
        <v>17.722602902834009</v>
      </c>
      <c r="F23" s="19">
        <f t="shared" si="3"/>
        <v>8.8613014514170043</v>
      </c>
      <c r="G23" s="19">
        <f t="shared" si="4"/>
        <v>3.5445205805668016</v>
      </c>
      <c r="H23" s="20">
        <f t="shared" si="5"/>
        <v>16.836472757692309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0"/>
        <v>35019.863336000002</v>
      </c>
      <c r="D24" s="18">
        <f t="shared" si="1"/>
        <v>2918.3219446666672</v>
      </c>
      <c r="E24" s="19">
        <f t="shared" si="2"/>
        <v>17.722602902834009</v>
      </c>
      <c r="F24" s="19">
        <f t="shared" si="3"/>
        <v>8.8613014514170043</v>
      </c>
      <c r="G24" s="19">
        <f t="shared" si="4"/>
        <v>3.5445205805668016</v>
      </c>
      <c r="H24" s="20">
        <f t="shared" si="5"/>
        <v>16.836472757692309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0"/>
        <v>36342.126786000001</v>
      </c>
      <c r="D25" s="18">
        <f t="shared" si="1"/>
        <v>3028.5105655000002</v>
      </c>
      <c r="E25" s="19">
        <f t="shared" si="2"/>
        <v>18.391764567813766</v>
      </c>
      <c r="F25" s="19">
        <f t="shared" si="3"/>
        <v>9.195882283906883</v>
      </c>
      <c r="G25" s="19">
        <f t="shared" si="4"/>
        <v>3.6783529135627533</v>
      </c>
      <c r="H25" s="20">
        <f t="shared" si="5"/>
        <v>17.472176339423076</v>
      </c>
    </row>
    <row r="26" spans="1:8" x14ac:dyDescent="0.3">
      <c r="A26" s="8">
        <f t="shared" si="6"/>
        <v>19</v>
      </c>
      <c r="B26" s="18">
        <v>31016.58</v>
      </c>
      <c r="C26" s="18">
        <f t="shared" si="0"/>
        <v>36342.126786000001</v>
      </c>
      <c r="D26" s="18">
        <f t="shared" si="1"/>
        <v>3028.5105655000002</v>
      </c>
      <c r="E26" s="19">
        <f t="shared" si="2"/>
        <v>18.391764567813766</v>
      </c>
      <c r="F26" s="19">
        <f t="shared" si="3"/>
        <v>9.195882283906883</v>
      </c>
      <c r="G26" s="19">
        <f t="shared" si="4"/>
        <v>3.6783529135627533</v>
      </c>
      <c r="H26" s="20">
        <f t="shared" si="5"/>
        <v>17.472176339423076</v>
      </c>
    </row>
    <row r="27" spans="1:8" x14ac:dyDescent="0.3">
      <c r="A27" s="8">
        <f t="shared" si="6"/>
        <v>20</v>
      </c>
      <c r="B27" s="18">
        <v>32145.09</v>
      </c>
      <c r="C27" s="18">
        <f t="shared" si="0"/>
        <v>37664.401953000001</v>
      </c>
      <c r="D27" s="18">
        <f t="shared" si="1"/>
        <v>3138.7001627499999</v>
      </c>
      <c r="E27" s="19">
        <f t="shared" si="2"/>
        <v>19.060932162449394</v>
      </c>
      <c r="F27" s="19">
        <f t="shared" si="3"/>
        <v>9.5304660812246969</v>
      </c>
      <c r="G27" s="19">
        <f t="shared" si="4"/>
        <v>3.8121864324898787</v>
      </c>
      <c r="H27" s="20">
        <f t="shared" si="5"/>
        <v>18.107885554326923</v>
      </c>
    </row>
    <row r="28" spans="1:8" x14ac:dyDescent="0.3">
      <c r="A28" s="8">
        <f t="shared" si="6"/>
        <v>21</v>
      </c>
      <c r="B28" s="18">
        <v>32145.09</v>
      </c>
      <c r="C28" s="18">
        <f t="shared" si="0"/>
        <v>37664.401953000001</v>
      </c>
      <c r="D28" s="18">
        <f t="shared" si="1"/>
        <v>3138.7001627499999</v>
      </c>
      <c r="E28" s="19">
        <f t="shared" si="2"/>
        <v>19.060932162449394</v>
      </c>
      <c r="F28" s="19">
        <f t="shared" si="3"/>
        <v>9.5304660812246969</v>
      </c>
      <c r="G28" s="19">
        <f t="shared" si="4"/>
        <v>3.8121864324898787</v>
      </c>
      <c r="H28" s="20">
        <f t="shared" si="5"/>
        <v>18.107885554326923</v>
      </c>
    </row>
    <row r="29" spans="1:8" x14ac:dyDescent="0.3">
      <c r="A29" s="8">
        <f t="shared" si="6"/>
        <v>22</v>
      </c>
      <c r="B29" s="18">
        <v>32918.76</v>
      </c>
      <c r="C29" s="18">
        <f t="shared" si="0"/>
        <v>38570.911092000002</v>
      </c>
      <c r="D29" s="18">
        <f t="shared" si="1"/>
        <v>3214.2425909999997</v>
      </c>
      <c r="E29" s="19">
        <f t="shared" si="2"/>
        <v>19.519691848178137</v>
      </c>
      <c r="F29" s="19">
        <f t="shared" si="3"/>
        <v>9.7598459240890687</v>
      </c>
      <c r="G29" s="19">
        <f t="shared" si="4"/>
        <v>3.9039383696356276</v>
      </c>
      <c r="H29" s="20">
        <f t="shared" si="5"/>
        <v>18.543707255769231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0"/>
        <v>39547.194966000003</v>
      </c>
      <c r="D30" s="18">
        <f t="shared" si="1"/>
        <v>3295.5995805000002</v>
      </c>
      <c r="E30" s="19">
        <f t="shared" si="2"/>
        <v>20.013762634615386</v>
      </c>
      <c r="F30" s="19">
        <f t="shared" si="3"/>
        <v>10.006881317307693</v>
      </c>
      <c r="G30" s="19">
        <f t="shared" si="4"/>
        <v>4.0027525269230768</v>
      </c>
      <c r="H30" s="20">
        <f t="shared" si="5"/>
        <v>19.013074502884617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0"/>
        <v>40869.423264999998</v>
      </c>
      <c r="D31" s="18">
        <f t="shared" si="1"/>
        <v>3405.785272083333</v>
      </c>
      <c r="E31" s="19">
        <f t="shared" si="2"/>
        <v>20.682906510627529</v>
      </c>
      <c r="F31" s="19">
        <f t="shared" si="3"/>
        <v>10.341453255313764</v>
      </c>
      <c r="G31" s="19">
        <f t="shared" si="4"/>
        <v>4.1365813021255056</v>
      </c>
      <c r="H31" s="20">
        <f t="shared" si="5"/>
        <v>19.648761185096152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0"/>
        <v>40943.568441000003</v>
      </c>
      <c r="D32" s="18">
        <f t="shared" si="1"/>
        <v>3411.9640367500006</v>
      </c>
      <c r="E32" s="19">
        <f t="shared" si="2"/>
        <v>20.720429372975708</v>
      </c>
      <c r="F32" s="19">
        <f t="shared" si="3"/>
        <v>10.360214686487854</v>
      </c>
      <c r="G32" s="19">
        <f t="shared" si="4"/>
        <v>4.1440858745951417</v>
      </c>
      <c r="H32" s="20">
        <f t="shared" si="5"/>
        <v>19.684407904326925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0"/>
        <v>41012.276929</v>
      </c>
      <c r="D33" s="18">
        <f t="shared" si="1"/>
        <v>3417.6897440833332</v>
      </c>
      <c r="E33" s="19">
        <f t="shared" si="2"/>
        <v>20.755200875</v>
      </c>
      <c r="F33" s="19">
        <f t="shared" si="3"/>
        <v>10.3776004375</v>
      </c>
      <c r="G33" s="19">
        <f t="shared" si="4"/>
        <v>4.1510401750000003</v>
      </c>
      <c r="H33" s="20">
        <f t="shared" si="5"/>
        <v>19.717440831249998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0"/>
        <v>41075.935389999999</v>
      </c>
      <c r="D34" s="18">
        <f t="shared" si="1"/>
        <v>3422.9946158333328</v>
      </c>
      <c r="E34" s="19">
        <f t="shared" si="2"/>
        <v>20.787416695344128</v>
      </c>
      <c r="F34" s="19">
        <f t="shared" si="3"/>
        <v>10.393708347672064</v>
      </c>
      <c r="G34" s="19">
        <f t="shared" si="4"/>
        <v>4.1574833390688255</v>
      </c>
      <c r="H34" s="20">
        <f t="shared" si="5"/>
        <v>19.748045860576923</v>
      </c>
    </row>
    <row r="35" spans="1:8" x14ac:dyDescent="0.3">
      <c r="A35" s="8">
        <f t="shared" si="6"/>
        <v>28</v>
      </c>
      <c r="B35" s="18">
        <v>35107.03</v>
      </c>
      <c r="C35" s="18">
        <f t="shared" si="0"/>
        <v>41134.907050999995</v>
      </c>
      <c r="D35" s="18">
        <f t="shared" si="1"/>
        <v>3427.9089209166664</v>
      </c>
      <c r="E35" s="19">
        <f t="shared" si="2"/>
        <v>20.817260653340078</v>
      </c>
      <c r="F35" s="19">
        <f t="shared" si="3"/>
        <v>10.408630326670039</v>
      </c>
      <c r="G35" s="19">
        <f t="shared" si="4"/>
        <v>4.1634521306680154</v>
      </c>
      <c r="H35" s="20">
        <f t="shared" si="5"/>
        <v>19.776397620673073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0"/>
        <v>41189.508270999999</v>
      </c>
      <c r="D36" s="18">
        <f t="shared" si="1"/>
        <v>3432.4590225833326</v>
      </c>
      <c r="E36" s="19">
        <f t="shared" si="2"/>
        <v>20.844892849696354</v>
      </c>
      <c r="F36" s="19">
        <f t="shared" si="3"/>
        <v>10.422446424848177</v>
      </c>
      <c r="G36" s="19">
        <f t="shared" si="4"/>
        <v>4.168978569939271</v>
      </c>
      <c r="H36" s="20">
        <f t="shared" si="5"/>
        <v>19.802648207211536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0"/>
        <v>41240.137427999995</v>
      </c>
      <c r="D37" s="18">
        <f t="shared" si="1"/>
        <v>3436.6781189999997</v>
      </c>
      <c r="E37" s="19">
        <f t="shared" si="2"/>
        <v>20.870514892712549</v>
      </c>
      <c r="F37" s="19">
        <f t="shared" si="3"/>
        <v>10.435257446356275</v>
      </c>
      <c r="G37" s="19">
        <f t="shared" si="4"/>
        <v>4.1741029785425097</v>
      </c>
      <c r="H37" s="20">
        <f t="shared" si="5"/>
        <v>19.826989148076919</v>
      </c>
    </row>
    <row r="38" spans="1:8" x14ac:dyDescent="0.3">
      <c r="A38" s="8">
        <f t="shared" si="6"/>
        <v>31</v>
      </c>
      <c r="B38" s="18">
        <v>35236.83</v>
      </c>
      <c r="C38" s="18">
        <f t="shared" si="0"/>
        <v>41286.993711000003</v>
      </c>
      <c r="D38" s="18">
        <f t="shared" si="1"/>
        <v>3440.5828092500001</v>
      </c>
      <c r="E38" s="19">
        <f t="shared" si="2"/>
        <v>20.894227586538463</v>
      </c>
      <c r="F38" s="19">
        <f t="shared" si="3"/>
        <v>10.447113793269232</v>
      </c>
      <c r="G38" s="19">
        <f t="shared" si="4"/>
        <v>4.1788455173076926</v>
      </c>
      <c r="H38" s="20">
        <f t="shared" si="5"/>
        <v>19.84951620721154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0"/>
        <v>41330.393478999998</v>
      </c>
      <c r="D39" s="18">
        <f t="shared" si="1"/>
        <v>3444.1994565833334</v>
      </c>
      <c r="E39" s="19">
        <f t="shared" si="2"/>
        <v>20.91619103188259</v>
      </c>
      <c r="F39" s="19">
        <f t="shared" si="3"/>
        <v>10.458095515941295</v>
      </c>
      <c r="G39" s="19">
        <f t="shared" si="4"/>
        <v>4.1832382063765179</v>
      </c>
      <c r="H39" s="20">
        <f t="shared" si="5"/>
        <v>19.870381480288462</v>
      </c>
    </row>
    <row r="40" spans="1:8" x14ac:dyDescent="0.3">
      <c r="A40" s="8">
        <f t="shared" si="6"/>
        <v>33</v>
      </c>
      <c r="B40" s="18">
        <v>35308.15</v>
      </c>
      <c r="C40" s="18">
        <f t="shared" si="0"/>
        <v>41370.559354999998</v>
      </c>
      <c r="D40" s="18">
        <f t="shared" si="1"/>
        <v>3447.5466129166666</v>
      </c>
      <c r="E40" s="19">
        <f t="shared" si="2"/>
        <v>20.936517892206478</v>
      </c>
      <c r="F40" s="19">
        <f t="shared" si="3"/>
        <v>10.468258946103239</v>
      </c>
      <c r="G40" s="19">
        <f t="shared" si="4"/>
        <v>4.1873035784412957</v>
      </c>
      <c r="H40" s="20">
        <f t="shared" si="5"/>
        <v>19.889691997596152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0"/>
        <v>41407.784263999994</v>
      </c>
      <c r="D41" s="18">
        <f t="shared" si="1"/>
        <v>3450.6486886666667</v>
      </c>
      <c r="E41" s="19">
        <f t="shared" si="2"/>
        <v>20.95535640890688</v>
      </c>
      <c r="F41" s="19">
        <f t="shared" si="3"/>
        <v>10.47767820445344</v>
      </c>
      <c r="G41" s="19">
        <f t="shared" si="4"/>
        <v>4.191071281781376</v>
      </c>
      <c r="H41" s="20">
        <f t="shared" si="5"/>
        <v>19.907588588461536</v>
      </c>
    </row>
    <row r="42" spans="1:8" x14ac:dyDescent="0.3">
      <c r="A42" s="21">
        <f t="shared" si="6"/>
        <v>35</v>
      </c>
      <c r="B42" s="22">
        <v>35369.31</v>
      </c>
      <c r="C42" s="22">
        <f t="shared" si="0"/>
        <v>41442.220526999998</v>
      </c>
      <c r="D42" s="22">
        <f t="shared" si="1"/>
        <v>3453.5183772499995</v>
      </c>
      <c r="E42" s="23">
        <f t="shared" si="2"/>
        <v>20.972783667510122</v>
      </c>
      <c r="F42" s="23">
        <f t="shared" si="3"/>
        <v>10.486391833755061</v>
      </c>
      <c r="G42" s="23">
        <f t="shared" si="4"/>
        <v>4.194556733502024</v>
      </c>
      <c r="H42" s="24">
        <f t="shared" si="5"/>
        <v>19.924144484134615</v>
      </c>
    </row>
    <row r="43" spans="1:8" x14ac:dyDescent="0.3">
      <c r="B43" s="28" t="s">
        <v>69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19"/>
  <sheetViews>
    <sheetView zoomScaleNormal="100" workbookViewId="0">
      <selection activeCell="B8" sqref="B8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37</v>
      </c>
    </row>
    <row r="2" spans="1:8" x14ac:dyDescent="0.3">
      <c r="A2" s="4"/>
      <c r="D2" s="3">
        <f>Inhoud!B4</f>
        <v>45444</v>
      </c>
    </row>
    <row r="3" spans="1:8" ht="14.4" x14ac:dyDescent="0.3">
      <c r="B3" s="1"/>
      <c r="C3" s="5" t="s">
        <v>1</v>
      </c>
      <c r="D3" s="33">
        <f>Inhoud!B6</f>
        <v>1.1717</v>
      </c>
    </row>
    <row r="4" spans="1:8" x14ac:dyDescent="0.3"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27105.205590999998</v>
      </c>
      <c r="D8" s="18">
        <f>B8/12*$D$3</f>
        <v>2258.7671325833335</v>
      </c>
      <c r="E8" s="19">
        <f t="shared" ref="E8" si="1">C8/1976</f>
        <v>13.717209307186234</v>
      </c>
      <c r="F8" s="19">
        <f t="shared" ref="F8" si="2">E8/2</f>
        <v>6.8586046535931171</v>
      </c>
      <c r="G8" s="19">
        <f t="shared" ref="G8" si="3">E8/5</f>
        <v>2.7434418614372467</v>
      </c>
      <c r="H8" s="20">
        <f t="shared" ref="H8" si="4">C8/2080</f>
        <v>13.031348841826922</v>
      </c>
    </row>
    <row r="9" spans="1:8" x14ac:dyDescent="0.3">
      <c r="B9" s="22"/>
      <c r="C9" s="22"/>
      <c r="D9" s="22"/>
      <c r="E9" s="23"/>
      <c r="F9" s="23"/>
      <c r="G9" s="23"/>
      <c r="H9" s="24"/>
    </row>
    <row r="12" spans="1:8" ht="14.4" x14ac:dyDescent="0.3">
      <c r="D12" s="35"/>
    </row>
    <row r="13" spans="1:8" s="1" customFormat="1" ht="14.4" x14ac:dyDescent="0.3">
      <c r="A13" s="1" t="s">
        <v>68</v>
      </c>
      <c r="D13" s="35"/>
    </row>
    <row r="15" spans="1:8" x14ac:dyDescent="0.3">
      <c r="C15" s="36"/>
      <c r="D15" s="37"/>
      <c r="E15" s="36" t="s">
        <v>67</v>
      </c>
      <c r="F15" s="37"/>
    </row>
    <row r="16" spans="1:8" x14ac:dyDescent="0.3">
      <c r="C16" s="52" t="str">
        <f>'L4'!$B$6</f>
        <v>basis 01/01/2022</v>
      </c>
      <c r="D16" s="53"/>
      <c r="E16" s="39">
        <f>D2</f>
        <v>45444</v>
      </c>
      <c r="F16" s="38"/>
    </row>
    <row r="17" spans="3:6" x14ac:dyDescent="0.3">
      <c r="C17" s="50"/>
      <c r="D17" s="51"/>
      <c r="E17" s="50"/>
      <c r="F17" s="51"/>
    </row>
    <row r="18" spans="3:6" x14ac:dyDescent="0.3">
      <c r="C18" s="47">
        <v>1.6923999999999999</v>
      </c>
      <c r="D18" s="46">
        <v>4.1955632016936084E-2</v>
      </c>
      <c r="E18" s="47">
        <f>C18*D3</f>
        <v>1.9829850799999997</v>
      </c>
      <c r="F18" s="46">
        <f>+E18/40.3399</f>
        <v>4.9156916105394403E-2</v>
      </c>
    </row>
    <row r="19" spans="3:6" x14ac:dyDescent="0.3">
      <c r="C19" s="48"/>
      <c r="D19" s="49"/>
      <c r="E19" s="48"/>
      <c r="F19" s="49"/>
    </row>
  </sheetData>
  <dataConsolidate/>
  <mergeCells count="10">
    <mergeCell ref="C18:D18"/>
    <mergeCell ref="E18:F18"/>
    <mergeCell ref="C19:D19"/>
    <mergeCell ref="E19:F19"/>
    <mergeCell ref="B4:C4"/>
    <mergeCell ref="E4:H4"/>
    <mergeCell ref="E5:G5"/>
    <mergeCell ref="C17:D17"/>
    <mergeCell ref="E17:F17"/>
    <mergeCell ref="C16:D16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31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27702.210175</v>
      </c>
      <c r="D7" s="18">
        <f t="shared" ref="D7:D42" si="1">B7/12*$D$3</f>
        <v>2308.5175145833332</v>
      </c>
      <c r="E7" s="19">
        <f t="shared" ref="E7:E42" si="2">C7/1976</f>
        <v>14.019337133097165</v>
      </c>
      <c r="F7" s="19">
        <f>E7/2</f>
        <v>7.0096685665485827</v>
      </c>
      <c r="G7" s="19">
        <f>E7/5</f>
        <v>2.803867426619433</v>
      </c>
      <c r="H7" s="20">
        <f>C7/2080</f>
        <v>13.318370276442307</v>
      </c>
    </row>
    <row r="8" spans="1:8" x14ac:dyDescent="0.3">
      <c r="A8" s="8">
        <f>A7+1</f>
        <v>1</v>
      </c>
      <c r="B8" s="18">
        <v>24549.13</v>
      </c>
      <c r="C8" s="18">
        <f t="shared" si="0"/>
        <v>28764.215620999999</v>
      </c>
      <c r="D8" s="18">
        <f t="shared" si="1"/>
        <v>2397.0179684166669</v>
      </c>
      <c r="E8" s="19">
        <f t="shared" si="2"/>
        <v>14.55678928188259</v>
      </c>
      <c r="F8" s="19">
        <f t="shared" ref="F8:F42" si="3">E8/2</f>
        <v>7.2783946409412952</v>
      </c>
      <c r="G8" s="19">
        <f t="shared" ref="G8:G42" si="4">E8/5</f>
        <v>2.9113578563765179</v>
      </c>
      <c r="H8" s="20">
        <f t="shared" ref="H8:H42" si="5">C8/2080</f>
        <v>13.828949817788461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29837.727161000003</v>
      </c>
      <c r="D9" s="18">
        <f t="shared" si="1"/>
        <v>2486.477263416667</v>
      </c>
      <c r="E9" s="19">
        <f t="shared" si="2"/>
        <v>15.100064352732796</v>
      </c>
      <c r="F9" s="19">
        <f t="shared" si="3"/>
        <v>7.5500321763663978</v>
      </c>
      <c r="G9" s="19">
        <f t="shared" si="4"/>
        <v>3.0200128705465592</v>
      </c>
      <c r="H9" s="20">
        <f t="shared" si="5"/>
        <v>14.345061135096156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30911.273852000002</v>
      </c>
      <c r="D10" s="18">
        <f t="shared" si="1"/>
        <v>2575.939487666667</v>
      </c>
      <c r="E10" s="19">
        <f t="shared" si="2"/>
        <v>15.643357212550608</v>
      </c>
      <c r="F10" s="19">
        <f t="shared" si="3"/>
        <v>7.8216786062753041</v>
      </c>
      <c r="G10" s="19">
        <f t="shared" si="4"/>
        <v>3.1286714425101216</v>
      </c>
      <c r="H10" s="20">
        <f t="shared" si="5"/>
        <v>14.861189351923079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31984.785391999998</v>
      </c>
      <c r="D11" s="18">
        <f t="shared" si="1"/>
        <v>2665.3987826666662</v>
      </c>
      <c r="E11" s="19">
        <f t="shared" si="2"/>
        <v>16.186632283400808</v>
      </c>
      <c r="F11" s="19">
        <f t="shared" si="3"/>
        <v>8.093316141700404</v>
      </c>
      <c r="G11" s="19">
        <f t="shared" si="4"/>
        <v>3.2373264566801616</v>
      </c>
      <c r="H11" s="20">
        <f t="shared" si="5"/>
        <v>15.377300669230769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31984.785391999998</v>
      </c>
      <c r="D12" s="18">
        <f t="shared" si="1"/>
        <v>2665.3987826666662</v>
      </c>
      <c r="E12" s="19">
        <f t="shared" si="2"/>
        <v>16.186632283400808</v>
      </c>
      <c r="F12" s="19">
        <f t="shared" si="3"/>
        <v>8.093316141700404</v>
      </c>
      <c r="G12" s="19">
        <f t="shared" si="4"/>
        <v>3.2373264566801616</v>
      </c>
      <c r="H12" s="20">
        <f t="shared" si="5"/>
        <v>15.377300669230769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33514.779535000001</v>
      </c>
      <c r="D13" s="18">
        <f t="shared" si="1"/>
        <v>2792.8982945833332</v>
      </c>
      <c r="E13" s="19">
        <f t="shared" si="2"/>
        <v>16.960920817307692</v>
      </c>
      <c r="F13" s="19">
        <f t="shared" si="3"/>
        <v>8.4804604086538458</v>
      </c>
      <c r="G13" s="19">
        <f t="shared" si="4"/>
        <v>3.3921841634615384</v>
      </c>
      <c r="H13" s="20">
        <f t="shared" si="5"/>
        <v>16.112874776442307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33514.779535000001</v>
      </c>
      <c r="D14" s="18">
        <f t="shared" si="1"/>
        <v>2792.8982945833332</v>
      </c>
      <c r="E14" s="19">
        <f t="shared" si="2"/>
        <v>16.960920817307692</v>
      </c>
      <c r="F14" s="19">
        <f t="shared" si="3"/>
        <v>8.4804604086538458</v>
      </c>
      <c r="G14" s="19">
        <f t="shared" si="4"/>
        <v>3.3921841634615384</v>
      </c>
      <c r="H14" s="20">
        <f t="shared" si="5"/>
        <v>16.112874776442307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34841.811803999997</v>
      </c>
      <c r="D15" s="18">
        <f t="shared" si="1"/>
        <v>2903.4843169999995</v>
      </c>
      <c r="E15" s="19">
        <f t="shared" si="2"/>
        <v>17.632495852226718</v>
      </c>
      <c r="F15" s="19">
        <f t="shared" si="3"/>
        <v>8.8162479261133591</v>
      </c>
      <c r="G15" s="19">
        <f t="shared" si="4"/>
        <v>3.5264991704453434</v>
      </c>
      <c r="H15" s="20">
        <f t="shared" si="5"/>
        <v>16.750871059615385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34841.811803999997</v>
      </c>
      <c r="D16" s="18">
        <f t="shared" si="1"/>
        <v>2903.4843169999995</v>
      </c>
      <c r="E16" s="19">
        <f t="shared" si="2"/>
        <v>17.632495852226718</v>
      </c>
      <c r="F16" s="19">
        <f t="shared" si="3"/>
        <v>8.8162479261133591</v>
      </c>
      <c r="G16" s="19">
        <f t="shared" si="4"/>
        <v>3.5264991704453434</v>
      </c>
      <c r="H16" s="20">
        <f t="shared" si="5"/>
        <v>16.750871059615385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35813.162820999998</v>
      </c>
      <c r="D17" s="18">
        <f t="shared" si="1"/>
        <v>2984.4302350833332</v>
      </c>
      <c r="E17" s="19">
        <f t="shared" si="2"/>
        <v>18.124070253542509</v>
      </c>
      <c r="F17" s="19">
        <f t="shared" si="3"/>
        <v>9.0620351267712547</v>
      </c>
      <c r="G17" s="19">
        <f t="shared" si="4"/>
        <v>3.624814050708502</v>
      </c>
      <c r="H17" s="20">
        <f t="shared" si="5"/>
        <v>17.217866740865382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35813.162820999998</v>
      </c>
      <c r="D18" s="18">
        <f t="shared" si="1"/>
        <v>2984.4302350833332</v>
      </c>
      <c r="E18" s="19">
        <f t="shared" si="2"/>
        <v>18.124070253542509</v>
      </c>
      <c r="F18" s="19">
        <f t="shared" si="3"/>
        <v>9.0620351267712547</v>
      </c>
      <c r="G18" s="19">
        <f t="shared" si="4"/>
        <v>3.624814050708502</v>
      </c>
      <c r="H18" s="20">
        <f t="shared" si="5"/>
        <v>17.217866740865382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37343.180397999997</v>
      </c>
      <c r="D19" s="18">
        <f t="shared" si="1"/>
        <v>3111.9316998333329</v>
      </c>
      <c r="E19" s="19">
        <f t="shared" si="2"/>
        <v>18.898370646761133</v>
      </c>
      <c r="F19" s="19">
        <f t="shared" si="3"/>
        <v>9.4491853233805667</v>
      </c>
      <c r="G19" s="19">
        <f t="shared" si="4"/>
        <v>3.7796741293522267</v>
      </c>
      <c r="H19" s="20">
        <f t="shared" si="5"/>
        <v>17.953452114423076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37343.180397999997</v>
      </c>
      <c r="D20" s="18">
        <f t="shared" si="1"/>
        <v>3111.9316998333329</v>
      </c>
      <c r="E20" s="19">
        <f t="shared" si="2"/>
        <v>18.898370646761133</v>
      </c>
      <c r="F20" s="19">
        <f t="shared" si="3"/>
        <v>9.4491853233805667</v>
      </c>
      <c r="G20" s="19">
        <f t="shared" si="4"/>
        <v>3.7796741293522267</v>
      </c>
      <c r="H20" s="20">
        <f t="shared" si="5"/>
        <v>17.953452114423076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38570.911092000002</v>
      </c>
      <c r="D21" s="18">
        <f t="shared" si="1"/>
        <v>3214.2425909999997</v>
      </c>
      <c r="E21" s="19">
        <f t="shared" si="2"/>
        <v>19.519691848178137</v>
      </c>
      <c r="F21" s="19">
        <f t="shared" si="3"/>
        <v>9.7598459240890687</v>
      </c>
      <c r="G21" s="19">
        <f t="shared" si="4"/>
        <v>3.9039383696356276</v>
      </c>
      <c r="H21" s="20">
        <f t="shared" si="5"/>
        <v>18.543707255769231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38570.911092000002</v>
      </c>
      <c r="D22" s="18">
        <f t="shared" si="1"/>
        <v>3214.2425909999997</v>
      </c>
      <c r="E22" s="19">
        <f t="shared" si="2"/>
        <v>19.519691848178137</v>
      </c>
      <c r="F22" s="19">
        <f t="shared" si="3"/>
        <v>9.7598459240890687</v>
      </c>
      <c r="G22" s="19">
        <f t="shared" si="4"/>
        <v>3.9039383696356276</v>
      </c>
      <c r="H22" s="20">
        <f t="shared" si="5"/>
        <v>18.543707255769231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39641.587118000003</v>
      </c>
      <c r="D23" s="18">
        <f t="shared" si="1"/>
        <v>3303.4655931666666</v>
      </c>
      <c r="E23" s="19">
        <f t="shared" si="2"/>
        <v>20.061531942307695</v>
      </c>
      <c r="F23" s="19">
        <f t="shared" si="3"/>
        <v>10.030765971153848</v>
      </c>
      <c r="G23" s="19">
        <f t="shared" si="4"/>
        <v>4.0123063884615391</v>
      </c>
      <c r="H23" s="20">
        <f t="shared" si="5"/>
        <v>19.058455345192311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39641.587118000003</v>
      </c>
      <c r="D24" s="18">
        <f t="shared" si="1"/>
        <v>3303.4655931666666</v>
      </c>
      <c r="E24" s="19">
        <f t="shared" si="2"/>
        <v>20.061531942307695</v>
      </c>
      <c r="F24" s="19">
        <f t="shared" si="3"/>
        <v>10.030765971153848</v>
      </c>
      <c r="G24" s="19">
        <f t="shared" si="4"/>
        <v>4.0123063884615391</v>
      </c>
      <c r="H24" s="20">
        <f t="shared" si="5"/>
        <v>19.058455345192311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41171.581260999999</v>
      </c>
      <c r="D25" s="18">
        <f t="shared" si="1"/>
        <v>3430.9651050833331</v>
      </c>
      <c r="E25" s="19">
        <f t="shared" si="2"/>
        <v>20.835820476214575</v>
      </c>
      <c r="F25" s="19">
        <f t="shared" si="3"/>
        <v>10.417910238107288</v>
      </c>
      <c r="G25" s="19">
        <f t="shared" si="4"/>
        <v>4.1671640952429154</v>
      </c>
      <c r="H25" s="20">
        <f t="shared" si="5"/>
        <v>19.794029452403844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41171.581260999999</v>
      </c>
      <c r="D26" s="18">
        <f t="shared" si="1"/>
        <v>3430.9651050833331</v>
      </c>
      <c r="E26" s="19">
        <f t="shared" si="2"/>
        <v>20.835820476214575</v>
      </c>
      <c r="F26" s="19">
        <f t="shared" si="3"/>
        <v>10.417910238107288</v>
      </c>
      <c r="G26" s="19">
        <f t="shared" si="4"/>
        <v>4.1671640952429154</v>
      </c>
      <c r="H26" s="20">
        <f t="shared" si="5"/>
        <v>19.794029452403844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42701.645705999996</v>
      </c>
      <c r="D27" s="18">
        <f t="shared" si="1"/>
        <v>3558.4704754999998</v>
      </c>
      <c r="E27" s="19">
        <f t="shared" si="2"/>
        <v>21.610144588056677</v>
      </c>
      <c r="F27" s="19">
        <f t="shared" si="3"/>
        <v>10.805072294028339</v>
      </c>
      <c r="G27" s="19">
        <f t="shared" si="4"/>
        <v>4.3220289176113358</v>
      </c>
      <c r="H27" s="20">
        <f t="shared" si="5"/>
        <v>20.529637358653844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42701.645705999996</v>
      </c>
      <c r="D28" s="18">
        <f t="shared" si="1"/>
        <v>3558.4704754999998</v>
      </c>
      <c r="E28" s="19">
        <f t="shared" si="2"/>
        <v>21.610144588056677</v>
      </c>
      <c r="F28" s="19">
        <f t="shared" si="3"/>
        <v>10.805072294028339</v>
      </c>
      <c r="G28" s="19">
        <f t="shared" si="4"/>
        <v>4.3220289176113358</v>
      </c>
      <c r="H28" s="20">
        <f t="shared" si="5"/>
        <v>20.529637358653844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44231.710150999999</v>
      </c>
      <c r="D29" s="18">
        <f t="shared" si="1"/>
        <v>3685.9758459166665</v>
      </c>
      <c r="E29" s="19">
        <f t="shared" si="2"/>
        <v>22.384468699898786</v>
      </c>
      <c r="F29" s="19">
        <f t="shared" si="3"/>
        <v>11.192234349949393</v>
      </c>
      <c r="G29" s="19">
        <f t="shared" si="4"/>
        <v>4.476893739979757</v>
      </c>
      <c r="H29" s="20">
        <f t="shared" si="5"/>
        <v>21.265245264903847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45761.727727999998</v>
      </c>
      <c r="D30" s="18">
        <f t="shared" si="1"/>
        <v>3813.4773106666662</v>
      </c>
      <c r="E30" s="19">
        <f t="shared" si="2"/>
        <v>23.158769093117407</v>
      </c>
      <c r="F30" s="19">
        <f t="shared" si="3"/>
        <v>11.579384546558703</v>
      </c>
      <c r="G30" s="19">
        <f t="shared" si="4"/>
        <v>4.6317538186234817</v>
      </c>
      <c r="H30" s="20">
        <f t="shared" si="5"/>
        <v>22.000830638461537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47291.792173000002</v>
      </c>
      <c r="D31" s="18">
        <f t="shared" si="1"/>
        <v>3940.9826810833333</v>
      </c>
      <c r="E31" s="19">
        <f t="shared" si="2"/>
        <v>23.933093204959516</v>
      </c>
      <c r="F31" s="19">
        <f t="shared" si="3"/>
        <v>11.966546602479758</v>
      </c>
      <c r="G31" s="19">
        <f t="shared" si="4"/>
        <v>4.7866186409919029</v>
      </c>
      <c r="H31" s="20">
        <f t="shared" si="5"/>
        <v>22.73643854471154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47377.584047000004</v>
      </c>
      <c r="D32" s="18">
        <f t="shared" si="1"/>
        <v>3948.1320039166671</v>
      </c>
      <c r="E32" s="19">
        <f t="shared" si="2"/>
        <v>23.976510145242916</v>
      </c>
      <c r="F32" s="19">
        <f t="shared" si="3"/>
        <v>11.988255072621458</v>
      </c>
      <c r="G32" s="19">
        <f t="shared" si="4"/>
        <v>4.7953020290485835</v>
      </c>
      <c r="H32" s="20">
        <f t="shared" si="5"/>
        <v>22.777684637980769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47457.095608999996</v>
      </c>
      <c r="D33" s="18">
        <f t="shared" si="1"/>
        <v>3954.7579674166664</v>
      </c>
      <c r="E33" s="19">
        <f t="shared" si="2"/>
        <v>24.016748789979754</v>
      </c>
      <c r="F33" s="19">
        <f t="shared" si="3"/>
        <v>12.008374394989877</v>
      </c>
      <c r="G33" s="19">
        <f t="shared" si="4"/>
        <v>4.8033497579959512</v>
      </c>
      <c r="H33" s="20">
        <f t="shared" si="5"/>
        <v>22.815911350480768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47530.748670999994</v>
      </c>
      <c r="D34" s="18">
        <f t="shared" si="1"/>
        <v>3960.8957225833328</v>
      </c>
      <c r="E34" s="19">
        <f t="shared" si="2"/>
        <v>24.054022606781373</v>
      </c>
      <c r="F34" s="19">
        <f t="shared" si="3"/>
        <v>12.027011303390687</v>
      </c>
      <c r="G34" s="19">
        <f t="shared" si="4"/>
        <v>4.8108045213562747</v>
      </c>
      <c r="H34" s="20">
        <f t="shared" si="5"/>
        <v>22.851321476442305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47598.988479</v>
      </c>
      <c r="D35" s="18">
        <f t="shared" si="1"/>
        <v>3966.5823732500003</v>
      </c>
      <c r="E35" s="19">
        <f t="shared" si="2"/>
        <v>24.088556922570849</v>
      </c>
      <c r="F35" s="19">
        <f t="shared" si="3"/>
        <v>12.044278461285424</v>
      </c>
      <c r="G35" s="19">
        <f t="shared" si="4"/>
        <v>4.8177113845141699</v>
      </c>
      <c r="H35" s="20">
        <f t="shared" si="5"/>
        <v>22.884129076442306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47662.178260000001</v>
      </c>
      <c r="D36" s="18">
        <f t="shared" si="1"/>
        <v>3971.8481883333338</v>
      </c>
      <c r="E36" s="19">
        <f t="shared" si="2"/>
        <v>24.120535556680164</v>
      </c>
      <c r="F36" s="19">
        <f t="shared" si="3"/>
        <v>12.060267778340082</v>
      </c>
      <c r="G36" s="19">
        <f t="shared" si="4"/>
        <v>4.8241071113360325</v>
      </c>
      <c r="H36" s="20">
        <f t="shared" si="5"/>
        <v>22.914508778846155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47720.76326</v>
      </c>
      <c r="D37" s="18">
        <f t="shared" si="1"/>
        <v>3976.7302716666668</v>
      </c>
      <c r="E37" s="19">
        <f t="shared" si="2"/>
        <v>24.15018383603239</v>
      </c>
      <c r="F37" s="19">
        <f t="shared" si="3"/>
        <v>12.075091918016195</v>
      </c>
      <c r="G37" s="19">
        <f t="shared" si="4"/>
        <v>4.8300367672064777</v>
      </c>
      <c r="H37" s="20">
        <f t="shared" si="5"/>
        <v>22.94267464423077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47774.977819</v>
      </c>
      <c r="D38" s="18">
        <f t="shared" si="1"/>
        <v>3981.2481515833333</v>
      </c>
      <c r="E38" s="19">
        <f t="shared" si="2"/>
        <v>24.177620353744938</v>
      </c>
      <c r="F38" s="19">
        <f t="shared" si="3"/>
        <v>12.088810176872469</v>
      </c>
      <c r="G38" s="19">
        <f t="shared" si="4"/>
        <v>4.8355240707489875</v>
      </c>
      <c r="H38" s="20">
        <f t="shared" si="5"/>
        <v>22.968739336057691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47825.196880999996</v>
      </c>
      <c r="D39" s="18">
        <f t="shared" si="1"/>
        <v>3985.4330734166665</v>
      </c>
      <c r="E39" s="19">
        <f t="shared" si="2"/>
        <v>24.203034858805665</v>
      </c>
      <c r="F39" s="19">
        <f t="shared" si="3"/>
        <v>12.101517429402833</v>
      </c>
      <c r="G39" s="19">
        <f t="shared" si="4"/>
        <v>4.8406069717611331</v>
      </c>
      <c r="H39" s="20">
        <f t="shared" si="5"/>
        <v>22.992883115865382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47871.678219999994</v>
      </c>
      <c r="D40" s="18">
        <f t="shared" si="1"/>
        <v>3989.3065183333333</v>
      </c>
      <c r="E40" s="19">
        <f t="shared" si="2"/>
        <v>24.226557803643722</v>
      </c>
      <c r="F40" s="19">
        <f t="shared" si="3"/>
        <v>12.113278901821861</v>
      </c>
      <c r="G40" s="19">
        <f t="shared" si="4"/>
        <v>4.845311560728744</v>
      </c>
      <c r="H40" s="20">
        <f t="shared" si="5"/>
        <v>23.015229913461535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47914.749911999999</v>
      </c>
      <c r="D41" s="18">
        <f t="shared" si="1"/>
        <v>3992.8958259999999</v>
      </c>
      <c r="E41" s="19">
        <f t="shared" si="2"/>
        <v>24.24835521862348</v>
      </c>
      <c r="F41" s="19">
        <f t="shared" si="3"/>
        <v>12.12417760931174</v>
      </c>
      <c r="G41" s="19">
        <f t="shared" si="4"/>
        <v>4.8496710437246957</v>
      </c>
      <c r="H41" s="20">
        <f t="shared" si="5"/>
        <v>23.035937457692306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47954.599429000002</v>
      </c>
      <c r="D42" s="22">
        <f t="shared" si="1"/>
        <v>3996.2166190833332</v>
      </c>
      <c r="E42" s="23">
        <f t="shared" si="2"/>
        <v>24.268521978238866</v>
      </c>
      <c r="F42" s="23">
        <f t="shared" si="3"/>
        <v>12.134260989119433</v>
      </c>
      <c r="G42" s="23">
        <f t="shared" si="4"/>
        <v>4.8537043956477728</v>
      </c>
      <c r="H42" s="24">
        <f t="shared" si="5"/>
        <v>23.055095879326924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33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29952.131948999999</v>
      </c>
      <c r="D7" s="18">
        <f t="shared" ref="D7:D42" si="1">B7/12*$D$3</f>
        <v>2496.0109957499999</v>
      </c>
      <c r="E7" s="19">
        <f t="shared" ref="E7:E42" si="2">C7/1976</f>
        <v>15.157961512651822</v>
      </c>
      <c r="F7" s="19">
        <f>E7/2</f>
        <v>7.5789807563259108</v>
      </c>
      <c r="G7" s="19">
        <f>E7/5</f>
        <v>3.0315923025303642</v>
      </c>
      <c r="H7" s="20">
        <f>C7/2080</f>
        <v>14.400063437019231</v>
      </c>
    </row>
    <row r="8" spans="1:8" x14ac:dyDescent="0.3">
      <c r="A8" s="8">
        <f>A7+1</f>
        <v>1</v>
      </c>
      <c r="B8" s="18">
        <v>26558.33</v>
      </c>
      <c r="C8" s="18">
        <f t="shared" si="0"/>
        <v>31118.395261000001</v>
      </c>
      <c r="D8" s="18">
        <f t="shared" si="1"/>
        <v>2593.1996050833332</v>
      </c>
      <c r="E8" s="19">
        <f t="shared" si="2"/>
        <v>15.748175739372471</v>
      </c>
      <c r="F8" s="19">
        <f t="shared" ref="F8:F42" si="3">E8/2</f>
        <v>7.8740878696862353</v>
      </c>
      <c r="G8" s="19">
        <f t="shared" ref="G8:G42" si="4">E8/5</f>
        <v>3.1496351478744939</v>
      </c>
      <c r="H8" s="20">
        <f t="shared" ref="H8:H42" si="5">C8/2080</f>
        <v>14.960766952403846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32284.658572999997</v>
      </c>
      <c r="D9" s="18">
        <f t="shared" si="1"/>
        <v>2690.3882144166664</v>
      </c>
      <c r="E9" s="19">
        <f t="shared" si="2"/>
        <v>16.338389966093114</v>
      </c>
      <c r="F9" s="19">
        <f t="shared" si="3"/>
        <v>8.1691949830465571</v>
      </c>
      <c r="G9" s="19">
        <f t="shared" si="4"/>
        <v>3.2676779932186228</v>
      </c>
      <c r="H9" s="20">
        <f t="shared" si="5"/>
        <v>15.521470467788459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33450.933601999997</v>
      </c>
      <c r="D10" s="18">
        <f t="shared" si="1"/>
        <v>2787.5778001666667</v>
      </c>
      <c r="E10" s="19">
        <f t="shared" si="2"/>
        <v>16.928610122469635</v>
      </c>
      <c r="F10" s="19">
        <f t="shared" si="3"/>
        <v>8.4643050612348176</v>
      </c>
      <c r="G10" s="19">
        <f t="shared" si="4"/>
        <v>3.3857220244939272</v>
      </c>
      <c r="H10" s="20">
        <f t="shared" si="5"/>
        <v>16.082179616346153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34617.196914</v>
      </c>
      <c r="D11" s="18">
        <f t="shared" si="1"/>
        <v>2884.7664094999996</v>
      </c>
      <c r="E11" s="19">
        <f t="shared" si="2"/>
        <v>17.518824349190282</v>
      </c>
      <c r="F11" s="19">
        <f t="shared" si="3"/>
        <v>8.7594121745951412</v>
      </c>
      <c r="G11" s="19">
        <f t="shared" si="4"/>
        <v>3.5037648698380566</v>
      </c>
      <c r="H11" s="20">
        <f t="shared" si="5"/>
        <v>16.64288313173077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34617.196914</v>
      </c>
      <c r="D12" s="18">
        <f t="shared" si="1"/>
        <v>2884.7664094999996</v>
      </c>
      <c r="E12" s="19">
        <f t="shared" si="2"/>
        <v>17.518824349190282</v>
      </c>
      <c r="F12" s="19">
        <f t="shared" si="3"/>
        <v>8.7594121745951412</v>
      </c>
      <c r="G12" s="19">
        <f t="shared" si="4"/>
        <v>3.5037648698380566</v>
      </c>
      <c r="H12" s="20">
        <f t="shared" si="5"/>
        <v>16.64288313173077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35517.742099999996</v>
      </c>
      <c r="D13" s="18">
        <f t="shared" si="1"/>
        <v>2959.8118416666666</v>
      </c>
      <c r="E13" s="19">
        <f t="shared" si="2"/>
        <v>17.97456584008097</v>
      </c>
      <c r="F13" s="19">
        <f t="shared" si="3"/>
        <v>8.9872829200404851</v>
      </c>
      <c r="G13" s="19">
        <f t="shared" si="4"/>
        <v>3.5949131680161939</v>
      </c>
      <c r="H13" s="20">
        <f t="shared" si="5"/>
        <v>17.075837548076922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35517.742099999996</v>
      </c>
      <c r="D14" s="18">
        <f t="shared" si="1"/>
        <v>2959.8118416666666</v>
      </c>
      <c r="E14" s="19">
        <f t="shared" si="2"/>
        <v>17.97456584008097</v>
      </c>
      <c r="F14" s="19">
        <f t="shared" si="3"/>
        <v>8.9872829200404851</v>
      </c>
      <c r="G14" s="19">
        <f t="shared" si="4"/>
        <v>3.5949131680161939</v>
      </c>
      <c r="H14" s="20">
        <f t="shared" si="5"/>
        <v>17.075837548076922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37180.009456</v>
      </c>
      <c r="D15" s="18">
        <f t="shared" si="1"/>
        <v>3098.3341213333333</v>
      </c>
      <c r="E15" s="19">
        <f t="shared" si="2"/>
        <v>18.81579425910931</v>
      </c>
      <c r="F15" s="19">
        <f t="shared" si="3"/>
        <v>9.4078971295546552</v>
      </c>
      <c r="G15" s="19">
        <f t="shared" si="4"/>
        <v>3.7631588518218622</v>
      </c>
      <c r="H15" s="20">
        <f t="shared" si="5"/>
        <v>17.875004546153846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37180.009456</v>
      </c>
      <c r="D16" s="18">
        <f t="shared" si="1"/>
        <v>3098.3341213333333</v>
      </c>
      <c r="E16" s="19">
        <f t="shared" si="2"/>
        <v>18.81579425910931</v>
      </c>
      <c r="F16" s="19">
        <f t="shared" si="3"/>
        <v>9.4078971295546552</v>
      </c>
      <c r="G16" s="19">
        <f t="shared" si="4"/>
        <v>3.7631588518218622</v>
      </c>
      <c r="H16" s="20">
        <f t="shared" si="5"/>
        <v>17.875004546153846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38570.911092000002</v>
      </c>
      <c r="D17" s="18">
        <f t="shared" si="1"/>
        <v>3214.2425909999997</v>
      </c>
      <c r="E17" s="19">
        <f t="shared" si="2"/>
        <v>19.519691848178137</v>
      </c>
      <c r="F17" s="19">
        <f t="shared" si="3"/>
        <v>9.7598459240890687</v>
      </c>
      <c r="G17" s="19">
        <f t="shared" si="4"/>
        <v>3.9039383696356276</v>
      </c>
      <c r="H17" s="20">
        <f t="shared" si="5"/>
        <v>18.543707255769231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38570.911092000002</v>
      </c>
      <c r="D18" s="18">
        <f t="shared" si="1"/>
        <v>3214.2425909999997</v>
      </c>
      <c r="E18" s="19">
        <f t="shared" si="2"/>
        <v>19.519691848178137</v>
      </c>
      <c r="F18" s="19">
        <f t="shared" si="3"/>
        <v>9.7598459240890687</v>
      </c>
      <c r="G18" s="19">
        <f t="shared" si="4"/>
        <v>3.9039383696356276</v>
      </c>
      <c r="H18" s="20">
        <f t="shared" si="5"/>
        <v>18.543707255769231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39742.833714999993</v>
      </c>
      <c r="D19" s="18">
        <f t="shared" si="1"/>
        <v>3311.9028095833328</v>
      </c>
      <c r="E19" s="19">
        <f t="shared" si="2"/>
        <v>20.112770098684209</v>
      </c>
      <c r="F19" s="19">
        <f t="shared" si="3"/>
        <v>10.056385049342104</v>
      </c>
      <c r="G19" s="19">
        <f t="shared" si="4"/>
        <v>4.0225540197368419</v>
      </c>
      <c r="H19" s="20">
        <f t="shared" si="5"/>
        <v>19.107131593749997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39742.833714999993</v>
      </c>
      <c r="D20" s="18">
        <f t="shared" si="1"/>
        <v>3311.9028095833328</v>
      </c>
      <c r="E20" s="19">
        <f t="shared" si="2"/>
        <v>20.112770098684209</v>
      </c>
      <c r="F20" s="19">
        <f t="shared" si="3"/>
        <v>10.056385049342104</v>
      </c>
      <c r="G20" s="19">
        <f t="shared" si="4"/>
        <v>4.0225540197368419</v>
      </c>
      <c r="H20" s="20">
        <f t="shared" si="5"/>
        <v>19.107131593749997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41405.101070999997</v>
      </c>
      <c r="D21" s="18">
        <f t="shared" si="1"/>
        <v>3450.4250892499995</v>
      </c>
      <c r="E21" s="19">
        <f t="shared" si="2"/>
        <v>20.953998517712549</v>
      </c>
      <c r="F21" s="19">
        <f t="shared" si="3"/>
        <v>10.476999258856274</v>
      </c>
      <c r="G21" s="19">
        <f t="shared" si="4"/>
        <v>4.1907997035425097</v>
      </c>
      <c r="H21" s="20">
        <f t="shared" si="5"/>
        <v>19.906298591826921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41405.101070999997</v>
      </c>
      <c r="D22" s="18">
        <f t="shared" si="1"/>
        <v>3450.4250892499995</v>
      </c>
      <c r="E22" s="19">
        <f t="shared" si="2"/>
        <v>20.953998517712549</v>
      </c>
      <c r="F22" s="19">
        <f t="shared" si="3"/>
        <v>10.476999258856274</v>
      </c>
      <c r="G22" s="19">
        <f t="shared" si="4"/>
        <v>4.1907997035425097</v>
      </c>
      <c r="H22" s="20">
        <f t="shared" si="5"/>
        <v>19.906298591826921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43067.368426999994</v>
      </c>
      <c r="D23" s="18">
        <f t="shared" si="1"/>
        <v>3588.9473689166662</v>
      </c>
      <c r="E23" s="19">
        <f t="shared" si="2"/>
        <v>21.795226936740889</v>
      </c>
      <c r="F23" s="19">
        <f t="shared" si="3"/>
        <v>10.897613468370444</v>
      </c>
      <c r="G23" s="19">
        <f t="shared" si="4"/>
        <v>4.3590453873481776</v>
      </c>
      <c r="H23" s="20">
        <f t="shared" si="5"/>
        <v>20.705465589903842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43067.368426999994</v>
      </c>
      <c r="D24" s="18">
        <f t="shared" si="1"/>
        <v>3588.9473689166662</v>
      </c>
      <c r="E24" s="19">
        <f t="shared" si="2"/>
        <v>21.795226936740889</v>
      </c>
      <c r="F24" s="19">
        <f t="shared" si="3"/>
        <v>10.897613468370444</v>
      </c>
      <c r="G24" s="19">
        <f t="shared" si="4"/>
        <v>4.3590453873481776</v>
      </c>
      <c r="H24" s="20">
        <f t="shared" si="5"/>
        <v>20.705465589903842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44729.647499999999</v>
      </c>
      <c r="D25" s="18">
        <f t="shared" si="1"/>
        <v>3727.4706249999999</v>
      </c>
      <c r="E25" s="19">
        <f t="shared" si="2"/>
        <v>22.636461285425099</v>
      </c>
      <c r="F25" s="19">
        <f t="shared" si="3"/>
        <v>11.31823064271255</v>
      </c>
      <c r="G25" s="19">
        <f t="shared" si="4"/>
        <v>4.52729225708502</v>
      </c>
      <c r="H25" s="20">
        <f t="shared" si="5"/>
        <v>21.504638221153847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44729.647499999999</v>
      </c>
      <c r="D26" s="18">
        <f t="shared" si="1"/>
        <v>3727.4706249999999</v>
      </c>
      <c r="E26" s="19">
        <f t="shared" si="2"/>
        <v>22.636461285425099</v>
      </c>
      <c r="F26" s="19">
        <f t="shared" si="3"/>
        <v>11.31823064271255</v>
      </c>
      <c r="G26" s="19">
        <f t="shared" si="4"/>
        <v>4.52729225708502</v>
      </c>
      <c r="H26" s="20">
        <f t="shared" si="5"/>
        <v>21.504638221153847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46391.914855999996</v>
      </c>
      <c r="D27" s="18">
        <f t="shared" si="1"/>
        <v>3865.9929046666666</v>
      </c>
      <c r="E27" s="19">
        <f t="shared" si="2"/>
        <v>23.477689704453439</v>
      </c>
      <c r="F27" s="19">
        <f t="shared" si="3"/>
        <v>11.73884485222672</v>
      </c>
      <c r="G27" s="19">
        <f t="shared" si="4"/>
        <v>4.6955379408906879</v>
      </c>
      <c r="H27" s="20">
        <f t="shared" si="5"/>
        <v>22.303805219230767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46391.914855999996</v>
      </c>
      <c r="D28" s="18">
        <f t="shared" si="1"/>
        <v>3865.9929046666666</v>
      </c>
      <c r="E28" s="19">
        <f t="shared" si="2"/>
        <v>23.477689704453439</v>
      </c>
      <c r="F28" s="19">
        <f t="shared" si="3"/>
        <v>11.73884485222672</v>
      </c>
      <c r="G28" s="19">
        <f t="shared" si="4"/>
        <v>4.6955379408906879</v>
      </c>
      <c r="H28" s="20">
        <f t="shared" si="5"/>
        <v>22.303805219230767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48054.170494999998</v>
      </c>
      <c r="D29" s="18">
        <f t="shared" si="1"/>
        <v>4004.5142079166662</v>
      </c>
      <c r="E29" s="19">
        <f t="shared" si="2"/>
        <v>24.318912193825909</v>
      </c>
      <c r="F29" s="19">
        <f t="shared" si="3"/>
        <v>12.159456096912955</v>
      </c>
      <c r="G29" s="19">
        <f t="shared" si="4"/>
        <v>4.863782438765182</v>
      </c>
      <c r="H29" s="20">
        <f t="shared" si="5"/>
        <v>23.102966584134613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49716.461285000005</v>
      </c>
      <c r="D30" s="18">
        <f t="shared" si="1"/>
        <v>4143.0384404166671</v>
      </c>
      <c r="E30" s="19">
        <f t="shared" si="2"/>
        <v>25.160152472165993</v>
      </c>
      <c r="F30" s="19">
        <f t="shared" si="3"/>
        <v>12.580076236082997</v>
      </c>
      <c r="G30" s="19">
        <f t="shared" si="4"/>
        <v>5.0320304944331991</v>
      </c>
      <c r="H30" s="20">
        <f t="shared" si="5"/>
        <v>23.902144848557693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51378.716924</v>
      </c>
      <c r="D31" s="18">
        <f t="shared" si="1"/>
        <v>4281.5597436666667</v>
      </c>
      <c r="E31" s="19">
        <f t="shared" si="2"/>
        <v>26.001374961538463</v>
      </c>
      <c r="F31" s="19">
        <f t="shared" si="3"/>
        <v>13.000687480769232</v>
      </c>
      <c r="G31" s="19">
        <f t="shared" si="4"/>
        <v>5.2002749923076923</v>
      </c>
      <c r="H31" s="20">
        <f t="shared" si="5"/>
        <v>24.701306213461539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51471.937375999994</v>
      </c>
      <c r="D32" s="18">
        <f t="shared" si="1"/>
        <v>4289.3281146666659</v>
      </c>
      <c r="E32" s="19">
        <f t="shared" si="2"/>
        <v>26.048551303643723</v>
      </c>
      <c r="F32" s="19">
        <f t="shared" si="3"/>
        <v>13.024275651821862</v>
      </c>
      <c r="G32" s="19">
        <f t="shared" si="4"/>
        <v>5.2097102607287447</v>
      </c>
      <c r="H32" s="20">
        <f t="shared" si="5"/>
        <v>24.746123738461534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51558.3151</v>
      </c>
      <c r="D33" s="18">
        <f t="shared" si="1"/>
        <v>4296.5262583333333</v>
      </c>
      <c r="E33" s="19">
        <f t="shared" si="2"/>
        <v>26.092264726720646</v>
      </c>
      <c r="F33" s="19">
        <f t="shared" si="3"/>
        <v>13.046132363360323</v>
      </c>
      <c r="G33" s="19">
        <f t="shared" si="4"/>
        <v>5.2184529453441293</v>
      </c>
      <c r="H33" s="20">
        <f t="shared" si="5"/>
        <v>24.787651490384615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51638.330493000001</v>
      </c>
      <c r="D34" s="18">
        <f t="shared" si="1"/>
        <v>4303.1942077499998</v>
      </c>
      <c r="E34" s="19">
        <f t="shared" si="2"/>
        <v>26.132758346659919</v>
      </c>
      <c r="F34" s="19">
        <f t="shared" si="3"/>
        <v>13.06637917332996</v>
      </c>
      <c r="G34" s="19">
        <f t="shared" si="4"/>
        <v>5.2265516693319842</v>
      </c>
      <c r="H34" s="20">
        <f t="shared" si="5"/>
        <v>24.826120429326924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51712.475668999999</v>
      </c>
      <c r="D35" s="18">
        <f t="shared" si="1"/>
        <v>4309.372972416666</v>
      </c>
      <c r="E35" s="19">
        <f t="shared" si="2"/>
        <v>26.170281209008095</v>
      </c>
      <c r="F35" s="19">
        <f t="shared" si="3"/>
        <v>13.085140604504048</v>
      </c>
      <c r="G35" s="19">
        <f t="shared" si="4"/>
        <v>5.2340562418016194</v>
      </c>
      <c r="H35" s="20">
        <f t="shared" si="5"/>
        <v>24.861767148557693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51781.113855000003</v>
      </c>
      <c r="D36" s="18">
        <f t="shared" si="1"/>
        <v>4315.0928212500003</v>
      </c>
      <c r="E36" s="19">
        <f t="shared" si="2"/>
        <v>26.205017133097169</v>
      </c>
      <c r="F36" s="19">
        <f t="shared" si="3"/>
        <v>13.102508566548584</v>
      </c>
      <c r="G36" s="19">
        <f t="shared" si="4"/>
        <v>5.2410034266194341</v>
      </c>
      <c r="H36" s="20">
        <f t="shared" si="5"/>
        <v>24.894766276442308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51844.760599000001</v>
      </c>
      <c r="D37" s="18">
        <f t="shared" si="1"/>
        <v>4320.3967165833337</v>
      </c>
      <c r="E37" s="19">
        <f t="shared" si="2"/>
        <v>26.237227023785426</v>
      </c>
      <c r="F37" s="19">
        <f t="shared" si="3"/>
        <v>13.118613511892713</v>
      </c>
      <c r="G37" s="19">
        <f t="shared" si="4"/>
        <v>5.2474454047570855</v>
      </c>
      <c r="H37" s="20">
        <f t="shared" si="5"/>
        <v>24.925365672596154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51903.661957999997</v>
      </c>
      <c r="D38" s="18">
        <f t="shared" si="1"/>
        <v>4325.3051631666658</v>
      </c>
      <c r="E38" s="19">
        <f t="shared" si="2"/>
        <v>26.267035403846151</v>
      </c>
      <c r="F38" s="19">
        <f t="shared" si="3"/>
        <v>13.133517701923076</v>
      </c>
      <c r="G38" s="19">
        <f t="shared" si="4"/>
        <v>5.2534070807692306</v>
      </c>
      <c r="H38" s="20">
        <f t="shared" si="5"/>
        <v>24.953683633653846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51958.216310000003</v>
      </c>
      <c r="D39" s="18">
        <f t="shared" si="1"/>
        <v>4329.851359166667</v>
      </c>
      <c r="E39" s="19">
        <f t="shared" si="2"/>
        <v>26.294643881578949</v>
      </c>
      <c r="F39" s="19">
        <f t="shared" si="3"/>
        <v>13.147321940789475</v>
      </c>
      <c r="G39" s="19">
        <f t="shared" si="4"/>
        <v>5.2589287763157895</v>
      </c>
      <c r="H39" s="20">
        <f t="shared" si="5"/>
        <v>24.979911687500003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52008.728297000001</v>
      </c>
      <c r="D40" s="18">
        <f t="shared" si="1"/>
        <v>4334.0606914166674</v>
      </c>
      <c r="E40" s="19">
        <f t="shared" si="2"/>
        <v>26.320206628036438</v>
      </c>
      <c r="F40" s="19">
        <f t="shared" si="3"/>
        <v>13.160103314018219</v>
      </c>
      <c r="G40" s="19">
        <f t="shared" si="4"/>
        <v>5.2640413256072875</v>
      </c>
      <c r="H40" s="20">
        <f t="shared" si="5"/>
        <v>25.004196296634618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52055.514277999995</v>
      </c>
      <c r="D41" s="18">
        <f t="shared" si="1"/>
        <v>4337.9595231666663</v>
      </c>
      <c r="E41" s="19">
        <f t="shared" si="2"/>
        <v>26.343883743927123</v>
      </c>
      <c r="F41" s="19">
        <f t="shared" si="3"/>
        <v>13.171941871963561</v>
      </c>
      <c r="G41" s="19">
        <f t="shared" si="4"/>
        <v>5.2687767487854247</v>
      </c>
      <c r="H41" s="20">
        <f t="shared" si="5"/>
        <v>25.026689556730766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52098.808593000002</v>
      </c>
      <c r="D42" s="22">
        <f t="shared" si="1"/>
        <v>4341.5673827499995</v>
      </c>
      <c r="E42" s="23">
        <f t="shared" si="2"/>
        <v>26.365793822368421</v>
      </c>
      <c r="F42" s="23">
        <f t="shared" si="3"/>
        <v>13.18289691118421</v>
      </c>
      <c r="G42" s="23">
        <f t="shared" si="4"/>
        <v>5.2731587644736839</v>
      </c>
      <c r="H42" s="24">
        <f t="shared" si="5"/>
        <v>25.047504131250001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41</v>
      </c>
      <c r="B1" s="1" t="s">
        <v>52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23632.95</v>
      </c>
      <c r="C7" s="18">
        <f t="shared" ref="C7:C42" si="0">B7*$D$3</f>
        <v>27690.727514999999</v>
      </c>
      <c r="D7" s="18">
        <f t="shared" ref="D7:D42" si="1">B7/12*$D$3</f>
        <v>2307.56062625</v>
      </c>
      <c r="E7" s="19">
        <f t="shared" ref="E7:E42" si="2">C7/1976</f>
        <v>14.013526070344129</v>
      </c>
      <c r="F7" s="19">
        <f>E7/2</f>
        <v>7.0067630351720647</v>
      </c>
      <c r="G7" s="19">
        <f>E7/5</f>
        <v>2.8027052140688258</v>
      </c>
      <c r="H7" s="20">
        <f>C7/2080</f>
        <v>13.312849766826922</v>
      </c>
    </row>
    <row r="8" spans="1:8" x14ac:dyDescent="0.3">
      <c r="A8" s="8">
        <f>A7+1</f>
        <v>1</v>
      </c>
      <c r="B8" s="18">
        <v>24549.13</v>
      </c>
      <c r="C8" s="18">
        <f t="shared" si="0"/>
        <v>28764.215620999999</v>
      </c>
      <c r="D8" s="18">
        <f t="shared" si="1"/>
        <v>2397.0179684166669</v>
      </c>
      <c r="E8" s="19">
        <f t="shared" si="2"/>
        <v>14.55678928188259</v>
      </c>
      <c r="F8" s="19">
        <f t="shared" ref="F8:F42" si="3">E8/2</f>
        <v>7.2783946409412952</v>
      </c>
      <c r="G8" s="19">
        <f t="shared" ref="G8:G42" si="4">E8/5</f>
        <v>2.9113578563765179</v>
      </c>
      <c r="H8" s="20">
        <f t="shared" ref="H8:H42" si="5">C8/2080</f>
        <v>13.828949817788461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29837.727161000003</v>
      </c>
      <c r="D9" s="18">
        <f t="shared" si="1"/>
        <v>2486.477263416667</v>
      </c>
      <c r="E9" s="19">
        <f t="shared" si="2"/>
        <v>15.100064352732796</v>
      </c>
      <c r="F9" s="19">
        <f t="shared" si="3"/>
        <v>7.5500321763663978</v>
      </c>
      <c r="G9" s="19">
        <f t="shared" si="4"/>
        <v>3.0200128705465592</v>
      </c>
      <c r="H9" s="20">
        <f t="shared" si="5"/>
        <v>14.345061135096156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30911.273852000002</v>
      </c>
      <c r="D10" s="18">
        <f t="shared" si="1"/>
        <v>2575.939487666667</v>
      </c>
      <c r="E10" s="19">
        <f t="shared" si="2"/>
        <v>15.643357212550608</v>
      </c>
      <c r="F10" s="19">
        <f t="shared" si="3"/>
        <v>7.8216786062753041</v>
      </c>
      <c r="G10" s="19">
        <f t="shared" si="4"/>
        <v>3.1286714425101216</v>
      </c>
      <c r="H10" s="20">
        <f t="shared" si="5"/>
        <v>14.861189351923079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31984.785391999998</v>
      </c>
      <c r="D11" s="18">
        <f t="shared" si="1"/>
        <v>2665.3987826666662</v>
      </c>
      <c r="E11" s="19">
        <f t="shared" si="2"/>
        <v>16.186632283400808</v>
      </c>
      <c r="F11" s="19">
        <f t="shared" si="3"/>
        <v>8.093316141700404</v>
      </c>
      <c r="G11" s="19">
        <f t="shared" si="4"/>
        <v>3.2373264566801616</v>
      </c>
      <c r="H11" s="20">
        <f t="shared" si="5"/>
        <v>15.377300669230769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31984.785391999998</v>
      </c>
      <c r="D12" s="18">
        <f t="shared" si="1"/>
        <v>2665.3987826666662</v>
      </c>
      <c r="E12" s="19">
        <f t="shared" si="2"/>
        <v>16.186632283400808</v>
      </c>
      <c r="F12" s="19">
        <f t="shared" si="3"/>
        <v>8.093316141700404</v>
      </c>
      <c r="G12" s="19">
        <f t="shared" si="4"/>
        <v>3.2373264566801616</v>
      </c>
      <c r="H12" s="20">
        <f t="shared" si="5"/>
        <v>15.377300669230769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33514.779535000001</v>
      </c>
      <c r="D13" s="18">
        <f t="shared" si="1"/>
        <v>2792.8982945833332</v>
      </c>
      <c r="E13" s="19">
        <f t="shared" si="2"/>
        <v>16.960920817307692</v>
      </c>
      <c r="F13" s="19">
        <f t="shared" si="3"/>
        <v>8.4804604086538458</v>
      </c>
      <c r="G13" s="19">
        <f t="shared" si="4"/>
        <v>3.3921841634615384</v>
      </c>
      <c r="H13" s="20">
        <f t="shared" si="5"/>
        <v>16.112874776442307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33514.779535000001</v>
      </c>
      <c r="D14" s="18">
        <f t="shared" si="1"/>
        <v>2792.8982945833332</v>
      </c>
      <c r="E14" s="19">
        <f t="shared" si="2"/>
        <v>16.960920817307692</v>
      </c>
      <c r="F14" s="19">
        <f t="shared" si="3"/>
        <v>8.4804604086538458</v>
      </c>
      <c r="G14" s="19">
        <f t="shared" si="4"/>
        <v>3.3921841634615384</v>
      </c>
      <c r="H14" s="20">
        <f t="shared" si="5"/>
        <v>16.112874776442307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34841.811803999997</v>
      </c>
      <c r="D15" s="18">
        <f t="shared" si="1"/>
        <v>2903.4843169999995</v>
      </c>
      <c r="E15" s="19">
        <f t="shared" si="2"/>
        <v>17.632495852226718</v>
      </c>
      <c r="F15" s="19">
        <f t="shared" si="3"/>
        <v>8.8162479261133591</v>
      </c>
      <c r="G15" s="19">
        <f t="shared" si="4"/>
        <v>3.5264991704453434</v>
      </c>
      <c r="H15" s="20">
        <f t="shared" si="5"/>
        <v>16.750871059615385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34841.811803999997</v>
      </c>
      <c r="D16" s="18">
        <f t="shared" si="1"/>
        <v>2903.4843169999995</v>
      </c>
      <c r="E16" s="19">
        <f t="shared" si="2"/>
        <v>17.632495852226718</v>
      </c>
      <c r="F16" s="19">
        <f t="shared" si="3"/>
        <v>8.8162479261133591</v>
      </c>
      <c r="G16" s="19">
        <f t="shared" si="4"/>
        <v>3.5264991704453434</v>
      </c>
      <c r="H16" s="20">
        <f t="shared" si="5"/>
        <v>16.750871059615385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35813.162820999998</v>
      </c>
      <c r="D17" s="18">
        <f t="shared" si="1"/>
        <v>2984.4302350833332</v>
      </c>
      <c r="E17" s="19">
        <f t="shared" si="2"/>
        <v>18.124070253542509</v>
      </c>
      <c r="F17" s="19">
        <f t="shared" si="3"/>
        <v>9.0620351267712547</v>
      </c>
      <c r="G17" s="19">
        <f t="shared" si="4"/>
        <v>3.624814050708502</v>
      </c>
      <c r="H17" s="20">
        <f t="shared" si="5"/>
        <v>17.217866740865382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35813.162820999998</v>
      </c>
      <c r="D18" s="18">
        <f t="shared" si="1"/>
        <v>2984.4302350833332</v>
      </c>
      <c r="E18" s="19">
        <f t="shared" si="2"/>
        <v>18.124070253542509</v>
      </c>
      <c r="F18" s="19">
        <f t="shared" si="3"/>
        <v>9.0620351267712547</v>
      </c>
      <c r="G18" s="19">
        <f t="shared" si="4"/>
        <v>3.624814050708502</v>
      </c>
      <c r="H18" s="20">
        <f t="shared" si="5"/>
        <v>17.217866740865382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37343.180397999997</v>
      </c>
      <c r="D19" s="18">
        <f t="shared" si="1"/>
        <v>3111.9316998333329</v>
      </c>
      <c r="E19" s="19">
        <f t="shared" si="2"/>
        <v>18.898370646761133</v>
      </c>
      <c r="F19" s="19">
        <f t="shared" si="3"/>
        <v>9.4491853233805667</v>
      </c>
      <c r="G19" s="19">
        <f t="shared" si="4"/>
        <v>3.7796741293522267</v>
      </c>
      <c r="H19" s="20">
        <f t="shared" si="5"/>
        <v>17.953452114423076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37343.180397999997</v>
      </c>
      <c r="D20" s="18">
        <f t="shared" si="1"/>
        <v>3111.9316998333329</v>
      </c>
      <c r="E20" s="19">
        <f t="shared" si="2"/>
        <v>18.898370646761133</v>
      </c>
      <c r="F20" s="19">
        <f t="shared" si="3"/>
        <v>9.4491853233805667</v>
      </c>
      <c r="G20" s="19">
        <f t="shared" si="4"/>
        <v>3.7796741293522267</v>
      </c>
      <c r="H20" s="20">
        <f t="shared" si="5"/>
        <v>17.953452114423076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38570.911092000002</v>
      </c>
      <c r="D21" s="18">
        <f t="shared" si="1"/>
        <v>3214.2425909999997</v>
      </c>
      <c r="E21" s="19">
        <f t="shared" si="2"/>
        <v>19.519691848178137</v>
      </c>
      <c r="F21" s="19">
        <f t="shared" si="3"/>
        <v>9.7598459240890687</v>
      </c>
      <c r="G21" s="19">
        <f t="shared" si="4"/>
        <v>3.9039383696356276</v>
      </c>
      <c r="H21" s="20">
        <f t="shared" si="5"/>
        <v>18.543707255769231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38570.911092000002</v>
      </c>
      <c r="D22" s="18">
        <f t="shared" si="1"/>
        <v>3214.2425909999997</v>
      </c>
      <c r="E22" s="19">
        <f t="shared" si="2"/>
        <v>19.519691848178137</v>
      </c>
      <c r="F22" s="19">
        <f t="shared" si="3"/>
        <v>9.7598459240890687</v>
      </c>
      <c r="G22" s="19">
        <f t="shared" si="4"/>
        <v>3.9039383696356276</v>
      </c>
      <c r="H22" s="20">
        <f t="shared" si="5"/>
        <v>18.543707255769231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39641.587118000003</v>
      </c>
      <c r="D23" s="18">
        <f t="shared" si="1"/>
        <v>3303.4655931666666</v>
      </c>
      <c r="E23" s="19">
        <f t="shared" si="2"/>
        <v>20.061531942307695</v>
      </c>
      <c r="F23" s="19">
        <f t="shared" si="3"/>
        <v>10.030765971153848</v>
      </c>
      <c r="G23" s="19">
        <f t="shared" si="4"/>
        <v>4.0123063884615391</v>
      </c>
      <c r="H23" s="20">
        <f t="shared" si="5"/>
        <v>19.058455345192311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39641.587118000003</v>
      </c>
      <c r="D24" s="18">
        <f t="shared" si="1"/>
        <v>3303.4655931666666</v>
      </c>
      <c r="E24" s="19">
        <f t="shared" si="2"/>
        <v>20.061531942307695</v>
      </c>
      <c r="F24" s="19">
        <f t="shared" si="3"/>
        <v>10.030765971153848</v>
      </c>
      <c r="G24" s="19">
        <f t="shared" si="4"/>
        <v>4.0123063884615391</v>
      </c>
      <c r="H24" s="20">
        <f t="shared" si="5"/>
        <v>19.058455345192311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41171.581260999999</v>
      </c>
      <c r="D25" s="18">
        <f t="shared" si="1"/>
        <v>3430.9651050833331</v>
      </c>
      <c r="E25" s="19">
        <f t="shared" si="2"/>
        <v>20.835820476214575</v>
      </c>
      <c r="F25" s="19">
        <f t="shared" si="3"/>
        <v>10.417910238107288</v>
      </c>
      <c r="G25" s="19">
        <f t="shared" si="4"/>
        <v>4.1671640952429154</v>
      </c>
      <c r="H25" s="20">
        <f t="shared" si="5"/>
        <v>19.794029452403844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41171.581260999999</v>
      </c>
      <c r="D26" s="18">
        <f t="shared" si="1"/>
        <v>3430.9651050833331</v>
      </c>
      <c r="E26" s="19">
        <f t="shared" si="2"/>
        <v>20.835820476214575</v>
      </c>
      <c r="F26" s="19">
        <f t="shared" si="3"/>
        <v>10.417910238107288</v>
      </c>
      <c r="G26" s="19">
        <f t="shared" si="4"/>
        <v>4.1671640952429154</v>
      </c>
      <c r="H26" s="20">
        <f t="shared" si="5"/>
        <v>19.794029452403844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42701.645705999996</v>
      </c>
      <c r="D27" s="18">
        <f t="shared" si="1"/>
        <v>3558.4704754999998</v>
      </c>
      <c r="E27" s="19">
        <f t="shared" si="2"/>
        <v>21.610144588056677</v>
      </c>
      <c r="F27" s="19">
        <f t="shared" si="3"/>
        <v>10.805072294028339</v>
      </c>
      <c r="G27" s="19">
        <f t="shared" si="4"/>
        <v>4.3220289176113358</v>
      </c>
      <c r="H27" s="20">
        <f t="shared" si="5"/>
        <v>20.529637358653844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42701.645705999996</v>
      </c>
      <c r="D28" s="18">
        <f t="shared" si="1"/>
        <v>3558.4704754999998</v>
      </c>
      <c r="E28" s="19">
        <f t="shared" si="2"/>
        <v>21.610144588056677</v>
      </c>
      <c r="F28" s="19">
        <f t="shared" si="3"/>
        <v>10.805072294028339</v>
      </c>
      <c r="G28" s="19">
        <f t="shared" si="4"/>
        <v>4.3220289176113358</v>
      </c>
      <c r="H28" s="20">
        <f t="shared" si="5"/>
        <v>20.529637358653844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44231.710150999999</v>
      </c>
      <c r="D29" s="18">
        <f t="shared" si="1"/>
        <v>3685.9758459166665</v>
      </c>
      <c r="E29" s="19">
        <f t="shared" si="2"/>
        <v>22.384468699898786</v>
      </c>
      <c r="F29" s="19">
        <f t="shared" si="3"/>
        <v>11.192234349949393</v>
      </c>
      <c r="G29" s="19">
        <f t="shared" si="4"/>
        <v>4.476893739979757</v>
      </c>
      <c r="H29" s="20">
        <f t="shared" si="5"/>
        <v>21.265245264903847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45761.727727999998</v>
      </c>
      <c r="D30" s="18">
        <f t="shared" si="1"/>
        <v>3813.4773106666662</v>
      </c>
      <c r="E30" s="19">
        <f t="shared" si="2"/>
        <v>23.158769093117407</v>
      </c>
      <c r="F30" s="19">
        <f t="shared" si="3"/>
        <v>11.579384546558703</v>
      </c>
      <c r="G30" s="19">
        <f t="shared" si="4"/>
        <v>4.6317538186234817</v>
      </c>
      <c r="H30" s="20">
        <f t="shared" si="5"/>
        <v>22.000830638461537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47291.792173000002</v>
      </c>
      <c r="D31" s="18">
        <f t="shared" si="1"/>
        <v>3940.9826810833333</v>
      </c>
      <c r="E31" s="19">
        <f t="shared" si="2"/>
        <v>23.933093204959516</v>
      </c>
      <c r="F31" s="19">
        <f t="shared" si="3"/>
        <v>11.966546602479758</v>
      </c>
      <c r="G31" s="19">
        <f t="shared" si="4"/>
        <v>4.7866186409919029</v>
      </c>
      <c r="H31" s="20">
        <f t="shared" si="5"/>
        <v>22.73643854471154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47377.584047000004</v>
      </c>
      <c r="D32" s="18">
        <f t="shared" si="1"/>
        <v>3948.1320039166671</v>
      </c>
      <c r="E32" s="19">
        <f t="shared" si="2"/>
        <v>23.976510145242916</v>
      </c>
      <c r="F32" s="19">
        <f t="shared" si="3"/>
        <v>11.988255072621458</v>
      </c>
      <c r="G32" s="19">
        <f t="shared" si="4"/>
        <v>4.7953020290485835</v>
      </c>
      <c r="H32" s="20">
        <f t="shared" si="5"/>
        <v>22.777684637980769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47457.095608999996</v>
      </c>
      <c r="D33" s="18">
        <f t="shared" si="1"/>
        <v>3954.7579674166664</v>
      </c>
      <c r="E33" s="19">
        <f t="shared" si="2"/>
        <v>24.016748789979754</v>
      </c>
      <c r="F33" s="19">
        <f t="shared" si="3"/>
        <v>12.008374394989877</v>
      </c>
      <c r="G33" s="19">
        <f t="shared" si="4"/>
        <v>4.8033497579959512</v>
      </c>
      <c r="H33" s="20">
        <f t="shared" si="5"/>
        <v>22.815911350480768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47530.748670999994</v>
      </c>
      <c r="D34" s="18">
        <f t="shared" si="1"/>
        <v>3960.8957225833328</v>
      </c>
      <c r="E34" s="19">
        <f t="shared" si="2"/>
        <v>24.054022606781373</v>
      </c>
      <c r="F34" s="19">
        <f t="shared" si="3"/>
        <v>12.027011303390687</v>
      </c>
      <c r="G34" s="19">
        <f t="shared" si="4"/>
        <v>4.8108045213562747</v>
      </c>
      <c r="H34" s="20">
        <f t="shared" si="5"/>
        <v>22.851321476442305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47598.988479</v>
      </c>
      <c r="D35" s="18">
        <f t="shared" si="1"/>
        <v>3966.5823732500003</v>
      </c>
      <c r="E35" s="19">
        <f t="shared" si="2"/>
        <v>24.088556922570849</v>
      </c>
      <c r="F35" s="19">
        <f t="shared" si="3"/>
        <v>12.044278461285424</v>
      </c>
      <c r="G35" s="19">
        <f t="shared" si="4"/>
        <v>4.8177113845141699</v>
      </c>
      <c r="H35" s="20">
        <f t="shared" si="5"/>
        <v>22.884129076442306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47662.178260000001</v>
      </c>
      <c r="D36" s="18">
        <f t="shared" si="1"/>
        <v>3971.8481883333338</v>
      </c>
      <c r="E36" s="19">
        <f t="shared" si="2"/>
        <v>24.120535556680164</v>
      </c>
      <c r="F36" s="19">
        <f t="shared" si="3"/>
        <v>12.060267778340082</v>
      </c>
      <c r="G36" s="19">
        <f t="shared" si="4"/>
        <v>4.8241071113360325</v>
      </c>
      <c r="H36" s="20">
        <f t="shared" si="5"/>
        <v>22.914508778846155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47720.76326</v>
      </c>
      <c r="D37" s="18">
        <f t="shared" si="1"/>
        <v>3976.7302716666668</v>
      </c>
      <c r="E37" s="19">
        <f t="shared" si="2"/>
        <v>24.15018383603239</v>
      </c>
      <c r="F37" s="19">
        <f t="shared" si="3"/>
        <v>12.075091918016195</v>
      </c>
      <c r="G37" s="19">
        <f t="shared" si="4"/>
        <v>4.8300367672064777</v>
      </c>
      <c r="H37" s="20">
        <f t="shared" si="5"/>
        <v>22.94267464423077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47774.977819</v>
      </c>
      <c r="D38" s="18">
        <f t="shared" si="1"/>
        <v>3981.2481515833333</v>
      </c>
      <c r="E38" s="19">
        <f t="shared" si="2"/>
        <v>24.177620353744938</v>
      </c>
      <c r="F38" s="19">
        <f t="shared" si="3"/>
        <v>12.088810176872469</v>
      </c>
      <c r="G38" s="19">
        <f t="shared" si="4"/>
        <v>4.8355240707489875</v>
      </c>
      <c r="H38" s="20">
        <f t="shared" si="5"/>
        <v>22.968739336057691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47825.196880999996</v>
      </c>
      <c r="D39" s="18">
        <f t="shared" si="1"/>
        <v>3985.4330734166665</v>
      </c>
      <c r="E39" s="19">
        <f t="shared" si="2"/>
        <v>24.203034858805665</v>
      </c>
      <c r="F39" s="19">
        <f t="shared" si="3"/>
        <v>12.101517429402833</v>
      </c>
      <c r="G39" s="19">
        <f t="shared" si="4"/>
        <v>4.8406069717611331</v>
      </c>
      <c r="H39" s="20">
        <f t="shared" si="5"/>
        <v>22.992883115865382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47871.678219999994</v>
      </c>
      <c r="D40" s="18">
        <f t="shared" si="1"/>
        <v>3989.3065183333333</v>
      </c>
      <c r="E40" s="19">
        <f t="shared" si="2"/>
        <v>24.226557803643722</v>
      </c>
      <c r="F40" s="19">
        <f t="shared" si="3"/>
        <v>12.113278901821861</v>
      </c>
      <c r="G40" s="19">
        <f t="shared" si="4"/>
        <v>4.845311560728744</v>
      </c>
      <c r="H40" s="20">
        <f t="shared" si="5"/>
        <v>23.015229913461535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47914.749911999999</v>
      </c>
      <c r="D41" s="18">
        <f t="shared" si="1"/>
        <v>3992.8958259999999</v>
      </c>
      <c r="E41" s="19">
        <f t="shared" si="2"/>
        <v>24.24835521862348</v>
      </c>
      <c r="F41" s="19">
        <f t="shared" si="3"/>
        <v>12.12417760931174</v>
      </c>
      <c r="G41" s="19">
        <f t="shared" si="4"/>
        <v>4.8496710437246957</v>
      </c>
      <c r="H41" s="20">
        <f t="shared" si="5"/>
        <v>23.035937457692306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47954.599429000002</v>
      </c>
      <c r="D42" s="22">
        <f t="shared" si="1"/>
        <v>3996.2166190833332</v>
      </c>
      <c r="E42" s="23">
        <f t="shared" si="2"/>
        <v>24.268521978238866</v>
      </c>
      <c r="F42" s="23">
        <f t="shared" si="3"/>
        <v>12.134260989119433</v>
      </c>
      <c r="G42" s="23">
        <f t="shared" si="4"/>
        <v>4.8537043956477728</v>
      </c>
      <c r="H42" s="24">
        <f t="shared" si="5"/>
        <v>23.055095879326924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51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29952.131948999999</v>
      </c>
      <c r="D7" s="18">
        <f t="shared" ref="D7:D42" si="1">B7/12*$D$3</f>
        <v>2496.0109957499999</v>
      </c>
      <c r="E7" s="19">
        <f t="shared" ref="E7:E42" si="2">C7/1976</f>
        <v>15.157961512651822</v>
      </c>
      <c r="F7" s="19">
        <f>E7/2</f>
        <v>7.5789807563259108</v>
      </c>
      <c r="G7" s="19">
        <f>E7/5</f>
        <v>3.0315923025303642</v>
      </c>
      <c r="H7" s="20">
        <f>C7/2080</f>
        <v>14.400063437019231</v>
      </c>
    </row>
    <row r="8" spans="1:8" x14ac:dyDescent="0.3">
      <c r="A8" s="8">
        <f>A7+1</f>
        <v>1</v>
      </c>
      <c r="B8" s="18">
        <v>26558.33</v>
      </c>
      <c r="C8" s="18">
        <f t="shared" si="0"/>
        <v>31118.395261000001</v>
      </c>
      <c r="D8" s="18">
        <f t="shared" si="1"/>
        <v>2593.1996050833332</v>
      </c>
      <c r="E8" s="19">
        <f t="shared" si="2"/>
        <v>15.748175739372471</v>
      </c>
      <c r="F8" s="19">
        <f t="shared" ref="F8:F42" si="3">E8/2</f>
        <v>7.8740878696862353</v>
      </c>
      <c r="G8" s="19">
        <f t="shared" ref="G8:G42" si="4">E8/5</f>
        <v>3.1496351478744939</v>
      </c>
      <c r="H8" s="20">
        <f t="shared" ref="H8:H42" si="5">C8/2080</f>
        <v>14.960766952403846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32284.658572999997</v>
      </c>
      <c r="D9" s="18">
        <f t="shared" si="1"/>
        <v>2690.3882144166664</v>
      </c>
      <c r="E9" s="19">
        <f t="shared" si="2"/>
        <v>16.338389966093114</v>
      </c>
      <c r="F9" s="19">
        <f t="shared" si="3"/>
        <v>8.1691949830465571</v>
      </c>
      <c r="G9" s="19">
        <f t="shared" si="4"/>
        <v>3.2676779932186228</v>
      </c>
      <c r="H9" s="20">
        <f t="shared" si="5"/>
        <v>15.521470467788459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33450.933601999997</v>
      </c>
      <c r="D10" s="18">
        <f t="shared" si="1"/>
        <v>2787.5778001666667</v>
      </c>
      <c r="E10" s="19">
        <f t="shared" si="2"/>
        <v>16.928610122469635</v>
      </c>
      <c r="F10" s="19">
        <f t="shared" si="3"/>
        <v>8.4643050612348176</v>
      </c>
      <c r="G10" s="19">
        <f t="shared" si="4"/>
        <v>3.3857220244939272</v>
      </c>
      <c r="H10" s="20">
        <f t="shared" si="5"/>
        <v>16.082179616346153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34617.196914</v>
      </c>
      <c r="D11" s="18">
        <f t="shared" si="1"/>
        <v>2884.7664094999996</v>
      </c>
      <c r="E11" s="19">
        <f t="shared" si="2"/>
        <v>17.518824349190282</v>
      </c>
      <c r="F11" s="19">
        <f t="shared" si="3"/>
        <v>8.7594121745951412</v>
      </c>
      <c r="G11" s="19">
        <f t="shared" si="4"/>
        <v>3.5037648698380566</v>
      </c>
      <c r="H11" s="20">
        <f t="shared" si="5"/>
        <v>16.64288313173077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34617.196914</v>
      </c>
      <c r="D12" s="18">
        <f t="shared" si="1"/>
        <v>2884.7664094999996</v>
      </c>
      <c r="E12" s="19">
        <f t="shared" si="2"/>
        <v>17.518824349190282</v>
      </c>
      <c r="F12" s="19">
        <f t="shared" si="3"/>
        <v>8.7594121745951412</v>
      </c>
      <c r="G12" s="19">
        <f t="shared" si="4"/>
        <v>3.5037648698380566</v>
      </c>
      <c r="H12" s="20">
        <f t="shared" si="5"/>
        <v>16.64288313173077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35517.742099999996</v>
      </c>
      <c r="D13" s="18">
        <f t="shared" si="1"/>
        <v>2959.8118416666666</v>
      </c>
      <c r="E13" s="19">
        <f t="shared" si="2"/>
        <v>17.97456584008097</v>
      </c>
      <c r="F13" s="19">
        <f t="shared" si="3"/>
        <v>8.9872829200404851</v>
      </c>
      <c r="G13" s="19">
        <f t="shared" si="4"/>
        <v>3.5949131680161939</v>
      </c>
      <c r="H13" s="20">
        <f t="shared" si="5"/>
        <v>17.075837548076922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35517.742099999996</v>
      </c>
      <c r="D14" s="18">
        <f t="shared" si="1"/>
        <v>2959.8118416666666</v>
      </c>
      <c r="E14" s="19">
        <f t="shared" si="2"/>
        <v>17.97456584008097</v>
      </c>
      <c r="F14" s="19">
        <f t="shared" si="3"/>
        <v>8.9872829200404851</v>
      </c>
      <c r="G14" s="19">
        <f t="shared" si="4"/>
        <v>3.5949131680161939</v>
      </c>
      <c r="H14" s="20">
        <f t="shared" si="5"/>
        <v>17.075837548076922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37180.009456</v>
      </c>
      <c r="D15" s="18">
        <f t="shared" si="1"/>
        <v>3098.3341213333333</v>
      </c>
      <c r="E15" s="19">
        <f t="shared" si="2"/>
        <v>18.81579425910931</v>
      </c>
      <c r="F15" s="19">
        <f t="shared" si="3"/>
        <v>9.4078971295546552</v>
      </c>
      <c r="G15" s="19">
        <f t="shared" si="4"/>
        <v>3.7631588518218622</v>
      </c>
      <c r="H15" s="20">
        <f t="shared" si="5"/>
        <v>17.875004546153846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37180.009456</v>
      </c>
      <c r="D16" s="18">
        <f t="shared" si="1"/>
        <v>3098.3341213333333</v>
      </c>
      <c r="E16" s="19">
        <f t="shared" si="2"/>
        <v>18.81579425910931</v>
      </c>
      <c r="F16" s="19">
        <f t="shared" si="3"/>
        <v>9.4078971295546552</v>
      </c>
      <c r="G16" s="19">
        <f t="shared" si="4"/>
        <v>3.7631588518218622</v>
      </c>
      <c r="H16" s="20">
        <f t="shared" si="5"/>
        <v>17.875004546153846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38570.911092000002</v>
      </c>
      <c r="D17" s="18">
        <f t="shared" si="1"/>
        <v>3214.2425909999997</v>
      </c>
      <c r="E17" s="19">
        <f t="shared" si="2"/>
        <v>19.519691848178137</v>
      </c>
      <c r="F17" s="19">
        <f t="shared" si="3"/>
        <v>9.7598459240890687</v>
      </c>
      <c r="G17" s="19">
        <f t="shared" si="4"/>
        <v>3.9039383696356276</v>
      </c>
      <c r="H17" s="20">
        <f t="shared" si="5"/>
        <v>18.543707255769231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38570.911092000002</v>
      </c>
      <c r="D18" s="18">
        <f t="shared" si="1"/>
        <v>3214.2425909999997</v>
      </c>
      <c r="E18" s="19">
        <f t="shared" si="2"/>
        <v>19.519691848178137</v>
      </c>
      <c r="F18" s="19">
        <f t="shared" si="3"/>
        <v>9.7598459240890687</v>
      </c>
      <c r="G18" s="19">
        <f t="shared" si="4"/>
        <v>3.9039383696356276</v>
      </c>
      <c r="H18" s="20">
        <f t="shared" si="5"/>
        <v>18.543707255769231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39742.833714999993</v>
      </c>
      <c r="D19" s="18">
        <f t="shared" si="1"/>
        <v>3311.9028095833328</v>
      </c>
      <c r="E19" s="19">
        <f t="shared" si="2"/>
        <v>20.112770098684209</v>
      </c>
      <c r="F19" s="19">
        <f t="shared" si="3"/>
        <v>10.056385049342104</v>
      </c>
      <c r="G19" s="19">
        <f t="shared" si="4"/>
        <v>4.0225540197368419</v>
      </c>
      <c r="H19" s="20">
        <f t="shared" si="5"/>
        <v>19.107131593749997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39742.833714999993</v>
      </c>
      <c r="D20" s="18">
        <f t="shared" si="1"/>
        <v>3311.9028095833328</v>
      </c>
      <c r="E20" s="19">
        <f t="shared" si="2"/>
        <v>20.112770098684209</v>
      </c>
      <c r="F20" s="19">
        <f t="shared" si="3"/>
        <v>10.056385049342104</v>
      </c>
      <c r="G20" s="19">
        <f t="shared" si="4"/>
        <v>4.0225540197368419</v>
      </c>
      <c r="H20" s="20">
        <f t="shared" si="5"/>
        <v>19.107131593749997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41405.101070999997</v>
      </c>
      <c r="D21" s="18">
        <f t="shared" si="1"/>
        <v>3450.4250892499995</v>
      </c>
      <c r="E21" s="19">
        <f t="shared" si="2"/>
        <v>20.953998517712549</v>
      </c>
      <c r="F21" s="19">
        <f t="shared" si="3"/>
        <v>10.476999258856274</v>
      </c>
      <c r="G21" s="19">
        <f t="shared" si="4"/>
        <v>4.1907997035425097</v>
      </c>
      <c r="H21" s="20">
        <f t="shared" si="5"/>
        <v>19.906298591826921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41405.101070999997</v>
      </c>
      <c r="D22" s="18">
        <f t="shared" si="1"/>
        <v>3450.4250892499995</v>
      </c>
      <c r="E22" s="19">
        <f t="shared" si="2"/>
        <v>20.953998517712549</v>
      </c>
      <c r="F22" s="19">
        <f t="shared" si="3"/>
        <v>10.476999258856274</v>
      </c>
      <c r="G22" s="19">
        <f t="shared" si="4"/>
        <v>4.1907997035425097</v>
      </c>
      <c r="H22" s="20">
        <f t="shared" si="5"/>
        <v>19.906298591826921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43067.368426999994</v>
      </c>
      <c r="D23" s="18">
        <f t="shared" si="1"/>
        <v>3588.9473689166662</v>
      </c>
      <c r="E23" s="19">
        <f t="shared" si="2"/>
        <v>21.795226936740889</v>
      </c>
      <c r="F23" s="19">
        <f t="shared" si="3"/>
        <v>10.897613468370444</v>
      </c>
      <c r="G23" s="19">
        <f t="shared" si="4"/>
        <v>4.3590453873481776</v>
      </c>
      <c r="H23" s="20">
        <f t="shared" si="5"/>
        <v>20.705465589903842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43067.368426999994</v>
      </c>
      <c r="D24" s="18">
        <f t="shared" si="1"/>
        <v>3588.9473689166662</v>
      </c>
      <c r="E24" s="19">
        <f t="shared" si="2"/>
        <v>21.795226936740889</v>
      </c>
      <c r="F24" s="19">
        <f t="shared" si="3"/>
        <v>10.897613468370444</v>
      </c>
      <c r="G24" s="19">
        <f t="shared" si="4"/>
        <v>4.3590453873481776</v>
      </c>
      <c r="H24" s="20">
        <f t="shared" si="5"/>
        <v>20.705465589903842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44729.647499999999</v>
      </c>
      <c r="D25" s="18">
        <f t="shared" si="1"/>
        <v>3727.4706249999999</v>
      </c>
      <c r="E25" s="19">
        <f t="shared" si="2"/>
        <v>22.636461285425099</v>
      </c>
      <c r="F25" s="19">
        <f t="shared" si="3"/>
        <v>11.31823064271255</v>
      </c>
      <c r="G25" s="19">
        <f t="shared" si="4"/>
        <v>4.52729225708502</v>
      </c>
      <c r="H25" s="20">
        <f t="shared" si="5"/>
        <v>21.504638221153847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44729.647499999999</v>
      </c>
      <c r="D26" s="18">
        <f t="shared" si="1"/>
        <v>3727.4706249999999</v>
      </c>
      <c r="E26" s="19">
        <f t="shared" si="2"/>
        <v>22.636461285425099</v>
      </c>
      <c r="F26" s="19">
        <f t="shared" si="3"/>
        <v>11.31823064271255</v>
      </c>
      <c r="G26" s="19">
        <f t="shared" si="4"/>
        <v>4.52729225708502</v>
      </c>
      <c r="H26" s="20">
        <f t="shared" si="5"/>
        <v>21.504638221153847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46391.914855999996</v>
      </c>
      <c r="D27" s="18">
        <f t="shared" si="1"/>
        <v>3865.9929046666666</v>
      </c>
      <c r="E27" s="19">
        <f t="shared" si="2"/>
        <v>23.477689704453439</v>
      </c>
      <c r="F27" s="19">
        <f t="shared" si="3"/>
        <v>11.73884485222672</v>
      </c>
      <c r="G27" s="19">
        <f t="shared" si="4"/>
        <v>4.6955379408906879</v>
      </c>
      <c r="H27" s="20">
        <f t="shared" si="5"/>
        <v>22.303805219230767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46391.914855999996</v>
      </c>
      <c r="D28" s="18">
        <f t="shared" si="1"/>
        <v>3865.9929046666666</v>
      </c>
      <c r="E28" s="19">
        <f t="shared" si="2"/>
        <v>23.477689704453439</v>
      </c>
      <c r="F28" s="19">
        <f t="shared" si="3"/>
        <v>11.73884485222672</v>
      </c>
      <c r="G28" s="19">
        <f t="shared" si="4"/>
        <v>4.6955379408906879</v>
      </c>
      <c r="H28" s="20">
        <f t="shared" si="5"/>
        <v>22.303805219230767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48054.170494999998</v>
      </c>
      <c r="D29" s="18">
        <f t="shared" si="1"/>
        <v>4004.5142079166662</v>
      </c>
      <c r="E29" s="19">
        <f t="shared" si="2"/>
        <v>24.318912193825909</v>
      </c>
      <c r="F29" s="19">
        <f t="shared" si="3"/>
        <v>12.159456096912955</v>
      </c>
      <c r="G29" s="19">
        <f t="shared" si="4"/>
        <v>4.863782438765182</v>
      </c>
      <c r="H29" s="20">
        <f t="shared" si="5"/>
        <v>23.102966584134613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49716.461285000005</v>
      </c>
      <c r="D30" s="18">
        <f t="shared" si="1"/>
        <v>4143.0384404166671</v>
      </c>
      <c r="E30" s="19">
        <f t="shared" si="2"/>
        <v>25.160152472165993</v>
      </c>
      <c r="F30" s="19">
        <f t="shared" si="3"/>
        <v>12.580076236082997</v>
      </c>
      <c r="G30" s="19">
        <f t="shared" si="4"/>
        <v>5.0320304944331991</v>
      </c>
      <c r="H30" s="20">
        <f t="shared" si="5"/>
        <v>23.902144848557693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51378.716924</v>
      </c>
      <c r="D31" s="18">
        <f t="shared" si="1"/>
        <v>4281.5597436666667</v>
      </c>
      <c r="E31" s="19">
        <f t="shared" si="2"/>
        <v>26.001374961538463</v>
      </c>
      <c r="F31" s="19">
        <f t="shared" si="3"/>
        <v>13.000687480769232</v>
      </c>
      <c r="G31" s="19">
        <f t="shared" si="4"/>
        <v>5.2002749923076923</v>
      </c>
      <c r="H31" s="20">
        <f t="shared" si="5"/>
        <v>24.701306213461539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51471.937375999994</v>
      </c>
      <c r="D32" s="18">
        <f t="shared" si="1"/>
        <v>4289.3281146666659</v>
      </c>
      <c r="E32" s="19">
        <f t="shared" si="2"/>
        <v>26.048551303643723</v>
      </c>
      <c r="F32" s="19">
        <f t="shared" si="3"/>
        <v>13.024275651821862</v>
      </c>
      <c r="G32" s="19">
        <f t="shared" si="4"/>
        <v>5.2097102607287447</v>
      </c>
      <c r="H32" s="20">
        <f t="shared" si="5"/>
        <v>24.746123738461534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51558.3151</v>
      </c>
      <c r="D33" s="18">
        <f t="shared" si="1"/>
        <v>4296.5262583333333</v>
      </c>
      <c r="E33" s="19">
        <f t="shared" si="2"/>
        <v>26.092264726720646</v>
      </c>
      <c r="F33" s="19">
        <f t="shared" si="3"/>
        <v>13.046132363360323</v>
      </c>
      <c r="G33" s="19">
        <f t="shared" si="4"/>
        <v>5.2184529453441293</v>
      </c>
      <c r="H33" s="20">
        <f t="shared" si="5"/>
        <v>24.787651490384615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51638.330493000001</v>
      </c>
      <c r="D34" s="18">
        <f t="shared" si="1"/>
        <v>4303.1942077499998</v>
      </c>
      <c r="E34" s="19">
        <f t="shared" si="2"/>
        <v>26.132758346659919</v>
      </c>
      <c r="F34" s="19">
        <f t="shared" si="3"/>
        <v>13.06637917332996</v>
      </c>
      <c r="G34" s="19">
        <f t="shared" si="4"/>
        <v>5.2265516693319842</v>
      </c>
      <c r="H34" s="20">
        <f t="shared" si="5"/>
        <v>24.826120429326924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51712.475668999999</v>
      </c>
      <c r="D35" s="18">
        <f t="shared" si="1"/>
        <v>4309.372972416666</v>
      </c>
      <c r="E35" s="19">
        <f t="shared" si="2"/>
        <v>26.170281209008095</v>
      </c>
      <c r="F35" s="19">
        <f t="shared" si="3"/>
        <v>13.085140604504048</v>
      </c>
      <c r="G35" s="19">
        <f t="shared" si="4"/>
        <v>5.2340562418016194</v>
      </c>
      <c r="H35" s="20">
        <f t="shared" si="5"/>
        <v>24.861767148557693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51781.113855000003</v>
      </c>
      <c r="D36" s="18">
        <f t="shared" si="1"/>
        <v>4315.0928212500003</v>
      </c>
      <c r="E36" s="19">
        <f t="shared" si="2"/>
        <v>26.205017133097169</v>
      </c>
      <c r="F36" s="19">
        <f t="shared" si="3"/>
        <v>13.102508566548584</v>
      </c>
      <c r="G36" s="19">
        <f t="shared" si="4"/>
        <v>5.2410034266194341</v>
      </c>
      <c r="H36" s="20">
        <f t="shared" si="5"/>
        <v>24.894766276442308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51844.760599000001</v>
      </c>
      <c r="D37" s="18">
        <f t="shared" si="1"/>
        <v>4320.3967165833337</v>
      </c>
      <c r="E37" s="19">
        <f t="shared" si="2"/>
        <v>26.237227023785426</v>
      </c>
      <c r="F37" s="19">
        <f t="shared" si="3"/>
        <v>13.118613511892713</v>
      </c>
      <c r="G37" s="19">
        <f t="shared" si="4"/>
        <v>5.2474454047570855</v>
      </c>
      <c r="H37" s="20">
        <f t="shared" si="5"/>
        <v>24.925365672596154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51903.661957999997</v>
      </c>
      <c r="D38" s="18">
        <f t="shared" si="1"/>
        <v>4325.3051631666658</v>
      </c>
      <c r="E38" s="19">
        <f t="shared" si="2"/>
        <v>26.267035403846151</v>
      </c>
      <c r="F38" s="19">
        <f t="shared" si="3"/>
        <v>13.133517701923076</v>
      </c>
      <c r="G38" s="19">
        <f t="shared" si="4"/>
        <v>5.2534070807692306</v>
      </c>
      <c r="H38" s="20">
        <f t="shared" si="5"/>
        <v>24.953683633653846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51958.216310000003</v>
      </c>
      <c r="D39" s="18">
        <f t="shared" si="1"/>
        <v>4329.851359166667</v>
      </c>
      <c r="E39" s="19">
        <f t="shared" si="2"/>
        <v>26.294643881578949</v>
      </c>
      <c r="F39" s="19">
        <f t="shared" si="3"/>
        <v>13.147321940789475</v>
      </c>
      <c r="G39" s="19">
        <f t="shared" si="4"/>
        <v>5.2589287763157895</v>
      </c>
      <c r="H39" s="20">
        <f t="shared" si="5"/>
        <v>24.979911687500003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52008.728297000001</v>
      </c>
      <c r="D40" s="18">
        <f t="shared" si="1"/>
        <v>4334.0606914166674</v>
      </c>
      <c r="E40" s="19">
        <f t="shared" si="2"/>
        <v>26.320206628036438</v>
      </c>
      <c r="F40" s="19">
        <f t="shared" si="3"/>
        <v>13.160103314018219</v>
      </c>
      <c r="G40" s="19">
        <f t="shared" si="4"/>
        <v>5.2640413256072875</v>
      </c>
      <c r="H40" s="20">
        <f t="shared" si="5"/>
        <v>25.004196296634618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52055.514277999995</v>
      </c>
      <c r="D41" s="18">
        <f t="shared" si="1"/>
        <v>4337.9595231666663</v>
      </c>
      <c r="E41" s="19">
        <f t="shared" si="2"/>
        <v>26.343883743927123</v>
      </c>
      <c r="F41" s="19">
        <f t="shared" si="3"/>
        <v>13.171941871963561</v>
      </c>
      <c r="G41" s="19">
        <f t="shared" si="4"/>
        <v>5.2687767487854247</v>
      </c>
      <c r="H41" s="20">
        <f t="shared" si="5"/>
        <v>25.026689556730766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52098.808593000002</v>
      </c>
      <c r="D42" s="22">
        <f t="shared" si="1"/>
        <v>4341.5673827499995</v>
      </c>
      <c r="E42" s="23">
        <f t="shared" si="2"/>
        <v>26.365793822368421</v>
      </c>
      <c r="F42" s="23">
        <f t="shared" si="3"/>
        <v>13.18289691118421</v>
      </c>
      <c r="G42" s="23">
        <f t="shared" si="4"/>
        <v>5.2731587644736839</v>
      </c>
      <c r="H42" s="24">
        <f t="shared" si="5"/>
        <v>25.047504131250001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34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34841.811803999997</v>
      </c>
      <c r="D7" s="18">
        <f t="shared" ref="D7:D42" si="1">B7/12*$D$3</f>
        <v>2903.4843169999995</v>
      </c>
      <c r="E7" s="19">
        <f t="shared" ref="E7:E42" si="2">C7/1976</f>
        <v>17.632495852226718</v>
      </c>
      <c r="F7" s="19">
        <f>E7/2</f>
        <v>8.8162479261133591</v>
      </c>
      <c r="G7" s="19">
        <f>E7/5</f>
        <v>3.5264991704453434</v>
      </c>
      <c r="H7" s="20">
        <f>C7/2080</f>
        <v>16.750871059615385</v>
      </c>
    </row>
    <row r="8" spans="1:8" x14ac:dyDescent="0.3">
      <c r="A8" s="8">
        <f>A7+1</f>
        <v>1</v>
      </c>
      <c r="B8" s="18">
        <v>29736.12</v>
      </c>
      <c r="C8" s="18">
        <f t="shared" si="0"/>
        <v>34841.811803999997</v>
      </c>
      <c r="D8" s="18">
        <f t="shared" si="1"/>
        <v>2903.4843169999995</v>
      </c>
      <c r="E8" s="19">
        <f t="shared" si="2"/>
        <v>17.632495852226718</v>
      </c>
      <c r="F8" s="19">
        <f t="shared" ref="F8:F42" si="3">E8/2</f>
        <v>8.8162479261133591</v>
      </c>
      <c r="G8" s="19">
        <f t="shared" ref="G8:G42" si="4">E8/5</f>
        <v>3.5264991704453434</v>
      </c>
      <c r="H8" s="20">
        <f t="shared" ref="H8:H42" si="5">C8/2080</f>
        <v>16.750871059615385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35717.645836999996</v>
      </c>
      <c r="D9" s="18">
        <f t="shared" si="1"/>
        <v>2976.4704864166665</v>
      </c>
      <c r="E9" s="19">
        <f t="shared" si="2"/>
        <v>18.075731698886639</v>
      </c>
      <c r="F9" s="19">
        <f t="shared" si="3"/>
        <v>9.0378658494433193</v>
      </c>
      <c r="G9" s="19">
        <f t="shared" si="4"/>
        <v>3.6151463397773278</v>
      </c>
      <c r="H9" s="20">
        <f t="shared" si="5"/>
        <v>17.171945113942307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37042.94399</v>
      </c>
      <c r="D10" s="18">
        <f t="shared" si="1"/>
        <v>3086.9119991666666</v>
      </c>
      <c r="E10" s="19">
        <f t="shared" si="2"/>
        <v>18.74642914473684</v>
      </c>
      <c r="F10" s="19">
        <f t="shared" si="3"/>
        <v>9.3732145723684201</v>
      </c>
      <c r="G10" s="19">
        <f t="shared" si="4"/>
        <v>3.7492858289473681</v>
      </c>
      <c r="H10" s="20">
        <f t="shared" si="5"/>
        <v>17.809107687499999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38368.253859999997</v>
      </c>
      <c r="D11" s="18">
        <f t="shared" si="1"/>
        <v>3197.3544883333329</v>
      </c>
      <c r="E11" s="19">
        <f t="shared" si="2"/>
        <v>19.417132520242912</v>
      </c>
      <c r="F11" s="19">
        <f t="shared" si="3"/>
        <v>9.7085662601214562</v>
      </c>
      <c r="G11" s="19">
        <f t="shared" si="4"/>
        <v>3.8834265040485825</v>
      </c>
      <c r="H11" s="20">
        <f t="shared" si="5"/>
        <v>18.446275894230769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38368.253859999997</v>
      </c>
      <c r="D12" s="18">
        <f t="shared" si="1"/>
        <v>3197.3544883333329</v>
      </c>
      <c r="E12" s="19">
        <f t="shared" si="2"/>
        <v>19.417132520242912</v>
      </c>
      <c r="F12" s="19">
        <f t="shared" si="3"/>
        <v>9.7085662601214562</v>
      </c>
      <c r="G12" s="19">
        <f t="shared" si="4"/>
        <v>3.8834265040485825</v>
      </c>
      <c r="H12" s="20">
        <f t="shared" si="5"/>
        <v>18.446275894230769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39495.476127999995</v>
      </c>
      <c r="D13" s="18">
        <f t="shared" si="1"/>
        <v>3291.2896773333327</v>
      </c>
      <c r="E13" s="19">
        <f t="shared" si="2"/>
        <v>19.987589133603237</v>
      </c>
      <c r="F13" s="19">
        <f t="shared" si="3"/>
        <v>9.9937945668016184</v>
      </c>
      <c r="G13" s="19">
        <f t="shared" si="4"/>
        <v>3.9975178267206473</v>
      </c>
      <c r="H13" s="20">
        <f t="shared" si="5"/>
        <v>18.988209676923073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41594.682131000001</v>
      </c>
      <c r="D14" s="18">
        <f t="shared" si="1"/>
        <v>3466.2235109166668</v>
      </c>
      <c r="E14" s="19">
        <f t="shared" si="2"/>
        <v>21.049940349696357</v>
      </c>
      <c r="F14" s="19">
        <f t="shared" si="3"/>
        <v>10.524970174848178</v>
      </c>
      <c r="G14" s="19">
        <f t="shared" si="4"/>
        <v>4.2099880699392713</v>
      </c>
      <c r="H14" s="20">
        <f t="shared" si="5"/>
        <v>19.997443332211539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41594.682131000001</v>
      </c>
      <c r="D15" s="18">
        <f t="shared" si="1"/>
        <v>3466.2235109166668</v>
      </c>
      <c r="E15" s="19">
        <f t="shared" si="2"/>
        <v>21.049940349696357</v>
      </c>
      <c r="F15" s="19">
        <f t="shared" si="3"/>
        <v>10.524970174848178</v>
      </c>
      <c r="G15" s="19">
        <f t="shared" si="4"/>
        <v>4.2099880699392713</v>
      </c>
      <c r="H15" s="20">
        <f t="shared" si="5"/>
        <v>19.997443332211539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42683.706979000002</v>
      </c>
      <c r="D16" s="18">
        <f t="shared" si="1"/>
        <v>3556.9755815833332</v>
      </c>
      <c r="E16" s="19">
        <f t="shared" si="2"/>
        <v>21.601066284919028</v>
      </c>
      <c r="F16" s="19">
        <f t="shared" si="3"/>
        <v>10.800533142459514</v>
      </c>
      <c r="G16" s="19">
        <f t="shared" si="4"/>
        <v>4.3202132569838056</v>
      </c>
      <c r="H16" s="20">
        <f t="shared" si="5"/>
        <v>20.521012970673077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43273.365003999999</v>
      </c>
      <c r="D17" s="18">
        <f t="shared" si="1"/>
        <v>3606.1137503333334</v>
      </c>
      <c r="E17" s="19">
        <f t="shared" si="2"/>
        <v>21.89947621659919</v>
      </c>
      <c r="F17" s="19">
        <f t="shared" si="3"/>
        <v>10.949738108299595</v>
      </c>
      <c r="G17" s="19">
        <f t="shared" si="4"/>
        <v>4.3798952433198384</v>
      </c>
      <c r="H17" s="20">
        <f t="shared" si="5"/>
        <v>20.804502405769231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43772.099108999995</v>
      </c>
      <c r="D18" s="18">
        <f t="shared" si="1"/>
        <v>3647.6749257499996</v>
      </c>
      <c r="E18" s="19">
        <f t="shared" si="2"/>
        <v>22.151872018724696</v>
      </c>
      <c r="F18" s="19">
        <f t="shared" si="3"/>
        <v>11.075936009362348</v>
      </c>
      <c r="G18" s="19">
        <f t="shared" si="4"/>
        <v>4.4303744037449393</v>
      </c>
      <c r="H18" s="20">
        <f t="shared" si="5"/>
        <v>21.044278417788458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45162.309441999998</v>
      </c>
      <c r="D19" s="18">
        <f t="shared" si="1"/>
        <v>3763.5257868333338</v>
      </c>
      <c r="E19" s="19">
        <f t="shared" si="2"/>
        <v>22.855419758097163</v>
      </c>
      <c r="F19" s="19">
        <f t="shared" si="3"/>
        <v>11.427709879048582</v>
      </c>
      <c r="G19" s="19">
        <f t="shared" si="4"/>
        <v>4.5710839516194328</v>
      </c>
      <c r="H19" s="20">
        <f t="shared" si="5"/>
        <v>21.712648770192306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45162.309441999998</v>
      </c>
      <c r="D20" s="18">
        <f t="shared" si="1"/>
        <v>3763.5257868333338</v>
      </c>
      <c r="E20" s="19">
        <f t="shared" si="2"/>
        <v>22.855419758097163</v>
      </c>
      <c r="F20" s="19">
        <f t="shared" si="3"/>
        <v>11.427709879048582</v>
      </c>
      <c r="G20" s="19">
        <f t="shared" si="4"/>
        <v>4.5710839516194328</v>
      </c>
      <c r="H20" s="20">
        <f t="shared" si="5"/>
        <v>21.712648770192306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47051.242162999995</v>
      </c>
      <c r="D21" s="18">
        <f t="shared" si="1"/>
        <v>3920.9368469166666</v>
      </c>
      <c r="E21" s="19">
        <f t="shared" si="2"/>
        <v>23.81135736993927</v>
      </c>
      <c r="F21" s="19">
        <f t="shared" si="3"/>
        <v>11.905678684969635</v>
      </c>
      <c r="G21" s="19">
        <f t="shared" si="4"/>
        <v>4.7622714739878536</v>
      </c>
      <c r="H21" s="20">
        <f t="shared" si="5"/>
        <v>22.620789501442307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47051.242162999995</v>
      </c>
      <c r="D22" s="18">
        <f t="shared" si="1"/>
        <v>3920.9368469166666</v>
      </c>
      <c r="E22" s="19">
        <f t="shared" si="2"/>
        <v>23.81135736993927</v>
      </c>
      <c r="F22" s="19">
        <f t="shared" si="3"/>
        <v>11.905678684969635</v>
      </c>
      <c r="G22" s="19">
        <f t="shared" si="4"/>
        <v>4.7622714739878536</v>
      </c>
      <c r="H22" s="20">
        <f t="shared" si="5"/>
        <v>22.620789501442307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49698.206199</v>
      </c>
      <c r="D23" s="18">
        <f t="shared" si="1"/>
        <v>4141.51718325</v>
      </c>
      <c r="E23" s="19">
        <f t="shared" si="2"/>
        <v>25.150914068319839</v>
      </c>
      <c r="F23" s="19">
        <f t="shared" si="3"/>
        <v>12.575457034159919</v>
      </c>
      <c r="G23" s="19">
        <f t="shared" si="4"/>
        <v>5.0301828136639681</v>
      </c>
      <c r="H23" s="20">
        <f t="shared" si="5"/>
        <v>23.893368364903846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50786.598329</v>
      </c>
      <c r="D24" s="18">
        <f t="shared" si="1"/>
        <v>4232.2165274166673</v>
      </c>
      <c r="E24" s="19">
        <f t="shared" si="2"/>
        <v>25.701719802125506</v>
      </c>
      <c r="F24" s="19">
        <f t="shared" si="3"/>
        <v>12.850859901062753</v>
      </c>
      <c r="G24" s="19">
        <f t="shared" si="4"/>
        <v>5.1403439604251009</v>
      </c>
      <c r="H24" s="20">
        <f t="shared" si="5"/>
        <v>24.416633812019231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52344.994480000001</v>
      </c>
      <c r="D25" s="18">
        <f t="shared" si="1"/>
        <v>4362.0828733333337</v>
      </c>
      <c r="E25" s="19">
        <f t="shared" si="2"/>
        <v>26.49038182186235</v>
      </c>
      <c r="F25" s="19">
        <f t="shared" si="3"/>
        <v>13.245190910931175</v>
      </c>
      <c r="G25" s="19">
        <f t="shared" si="4"/>
        <v>5.29807636437247</v>
      </c>
      <c r="H25" s="20">
        <f t="shared" si="5"/>
        <v>25.165862730769231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53433.386610000001</v>
      </c>
      <c r="D26" s="18">
        <f t="shared" si="1"/>
        <v>4452.7822175000001</v>
      </c>
      <c r="E26" s="19">
        <f t="shared" si="2"/>
        <v>27.041187555668017</v>
      </c>
      <c r="F26" s="19">
        <f t="shared" si="3"/>
        <v>13.520593777834009</v>
      </c>
      <c r="G26" s="19">
        <f t="shared" si="4"/>
        <v>5.4082375111336036</v>
      </c>
      <c r="H26" s="20">
        <f t="shared" si="5"/>
        <v>25.689128177884616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53433.386610000001</v>
      </c>
      <c r="D27" s="18">
        <f t="shared" si="1"/>
        <v>4452.7822175000001</v>
      </c>
      <c r="E27" s="19">
        <f t="shared" si="2"/>
        <v>27.041187555668017</v>
      </c>
      <c r="F27" s="19">
        <f t="shared" si="3"/>
        <v>13.520593777834009</v>
      </c>
      <c r="G27" s="19">
        <f t="shared" si="4"/>
        <v>5.4082375111336036</v>
      </c>
      <c r="H27" s="20">
        <f t="shared" si="5"/>
        <v>25.689128177884616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54521.778739999994</v>
      </c>
      <c r="D28" s="18">
        <f t="shared" si="1"/>
        <v>4543.4815616666665</v>
      </c>
      <c r="E28" s="19">
        <f t="shared" si="2"/>
        <v>27.591993289473681</v>
      </c>
      <c r="F28" s="19">
        <f t="shared" si="3"/>
        <v>13.795996644736841</v>
      </c>
      <c r="G28" s="19">
        <f t="shared" si="4"/>
        <v>5.5183986578947364</v>
      </c>
      <c r="H28" s="20">
        <f t="shared" si="5"/>
        <v>26.212393624999997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54607.019914999997</v>
      </c>
      <c r="D29" s="18">
        <f t="shared" si="1"/>
        <v>4550.5849929166661</v>
      </c>
      <c r="E29" s="19">
        <f t="shared" si="2"/>
        <v>27.635131535931173</v>
      </c>
      <c r="F29" s="19">
        <f t="shared" si="3"/>
        <v>13.817565767965586</v>
      </c>
      <c r="G29" s="19">
        <f t="shared" si="4"/>
        <v>5.5270263071862349</v>
      </c>
      <c r="H29" s="20">
        <f t="shared" si="5"/>
        <v>26.253374959134614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56495.964352999996</v>
      </c>
      <c r="D30" s="18">
        <f t="shared" si="1"/>
        <v>4707.997029416666</v>
      </c>
      <c r="E30" s="19">
        <f t="shared" si="2"/>
        <v>28.591075077429149</v>
      </c>
      <c r="F30" s="19">
        <f t="shared" si="3"/>
        <v>14.295537538714575</v>
      </c>
      <c r="G30" s="19">
        <f t="shared" si="4"/>
        <v>5.7182150154858302</v>
      </c>
      <c r="H30" s="20">
        <f t="shared" si="5"/>
        <v>27.16152132355769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58384.920507999996</v>
      </c>
      <c r="D31" s="18">
        <f t="shared" si="1"/>
        <v>4865.410042333333</v>
      </c>
      <c r="E31" s="19">
        <f t="shared" si="2"/>
        <v>29.547024548582993</v>
      </c>
      <c r="F31" s="19">
        <f t="shared" si="3"/>
        <v>14.773512274291496</v>
      </c>
      <c r="G31" s="19">
        <f t="shared" si="4"/>
        <v>5.9094049097165984</v>
      </c>
      <c r="H31" s="20">
        <f t="shared" si="5"/>
        <v>28.069673321153843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58490.842187999995</v>
      </c>
      <c r="D32" s="18">
        <f t="shared" si="1"/>
        <v>4874.2368489999999</v>
      </c>
      <c r="E32" s="19">
        <f t="shared" si="2"/>
        <v>29.60062863765182</v>
      </c>
      <c r="F32" s="19">
        <f t="shared" si="3"/>
        <v>14.80031431882591</v>
      </c>
      <c r="G32" s="19">
        <f t="shared" si="4"/>
        <v>5.9201257275303636</v>
      </c>
      <c r="H32" s="20">
        <f t="shared" si="5"/>
        <v>28.120597205769229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58588.995497000004</v>
      </c>
      <c r="D33" s="18">
        <f t="shared" si="1"/>
        <v>4882.4162914166664</v>
      </c>
      <c r="E33" s="19">
        <f t="shared" si="2"/>
        <v>29.650301364878544</v>
      </c>
      <c r="F33" s="19">
        <f t="shared" si="3"/>
        <v>14.825150682439272</v>
      </c>
      <c r="G33" s="19">
        <f t="shared" si="4"/>
        <v>5.9300602729757088</v>
      </c>
      <c r="H33" s="20">
        <f t="shared" si="5"/>
        <v>28.167786296634617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58679.931133999991</v>
      </c>
      <c r="D34" s="18">
        <f t="shared" si="1"/>
        <v>4889.9942611666665</v>
      </c>
      <c r="E34" s="19">
        <f t="shared" si="2"/>
        <v>29.696321424089064</v>
      </c>
      <c r="F34" s="19">
        <f t="shared" si="3"/>
        <v>14.848160712044532</v>
      </c>
      <c r="G34" s="19">
        <f t="shared" si="4"/>
        <v>5.9392642848178125</v>
      </c>
      <c r="H34" s="20">
        <f t="shared" si="5"/>
        <v>28.211505352884611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58764.176363999999</v>
      </c>
      <c r="D35" s="18">
        <f t="shared" si="1"/>
        <v>4897.0146969999996</v>
      </c>
      <c r="E35" s="19">
        <f t="shared" si="2"/>
        <v>29.738955649797571</v>
      </c>
      <c r="F35" s="19">
        <f t="shared" si="3"/>
        <v>14.869477824898786</v>
      </c>
      <c r="G35" s="19">
        <f t="shared" si="4"/>
        <v>5.9477911299595139</v>
      </c>
      <c r="H35" s="20">
        <f t="shared" si="5"/>
        <v>28.252007867307693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58842.188150000002</v>
      </c>
      <c r="D36" s="18">
        <f t="shared" si="1"/>
        <v>4903.5156791666659</v>
      </c>
      <c r="E36" s="19">
        <f t="shared" si="2"/>
        <v>29.778435298582998</v>
      </c>
      <c r="F36" s="19">
        <f t="shared" si="3"/>
        <v>14.889217649291499</v>
      </c>
      <c r="G36" s="19">
        <f t="shared" si="4"/>
        <v>5.9556870597165998</v>
      </c>
      <c r="H36" s="20">
        <f t="shared" si="5"/>
        <v>28.289513533653846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58914.517190999999</v>
      </c>
      <c r="D37" s="18">
        <f t="shared" si="1"/>
        <v>4909.5430992499996</v>
      </c>
      <c r="E37" s="19">
        <f t="shared" si="2"/>
        <v>29.815039064271254</v>
      </c>
      <c r="F37" s="19">
        <f t="shared" si="3"/>
        <v>14.907519532135627</v>
      </c>
      <c r="G37" s="19">
        <f t="shared" si="4"/>
        <v>5.9630078128542507</v>
      </c>
      <c r="H37" s="20">
        <f t="shared" si="5"/>
        <v>28.324287111057693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58981.444694999998</v>
      </c>
      <c r="D38" s="18">
        <f t="shared" si="1"/>
        <v>4915.1203912500005</v>
      </c>
      <c r="E38" s="19">
        <f t="shared" si="2"/>
        <v>29.848909258603239</v>
      </c>
      <c r="F38" s="19">
        <f t="shared" si="3"/>
        <v>14.92445462930162</v>
      </c>
      <c r="G38" s="19">
        <f t="shared" si="4"/>
        <v>5.969781851720648</v>
      </c>
      <c r="H38" s="20">
        <f t="shared" si="5"/>
        <v>28.356463795673076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59043.439341999998</v>
      </c>
      <c r="D39" s="18">
        <f t="shared" si="1"/>
        <v>4920.2866118333332</v>
      </c>
      <c r="E39" s="19">
        <f t="shared" si="2"/>
        <v>29.880283067813764</v>
      </c>
      <c r="F39" s="19">
        <f t="shared" si="3"/>
        <v>14.940141533906882</v>
      </c>
      <c r="G39" s="19">
        <f t="shared" si="4"/>
        <v>5.9760566135627524</v>
      </c>
      <c r="H39" s="20">
        <f t="shared" si="5"/>
        <v>28.386268914423077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59100.829207999996</v>
      </c>
      <c r="D40" s="18">
        <f t="shared" si="1"/>
        <v>4925.0691006666666</v>
      </c>
      <c r="E40" s="19">
        <f t="shared" si="2"/>
        <v>29.909326522267204</v>
      </c>
      <c r="F40" s="19">
        <f t="shared" si="3"/>
        <v>14.954663261133602</v>
      </c>
      <c r="G40" s="19">
        <f t="shared" si="4"/>
        <v>5.9818653044534411</v>
      </c>
      <c r="H40" s="20">
        <f t="shared" si="5"/>
        <v>28.413860196153845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59154.000954000003</v>
      </c>
      <c r="D41" s="18">
        <f t="shared" si="1"/>
        <v>4929.5000795000005</v>
      </c>
      <c r="E41" s="19">
        <f t="shared" si="2"/>
        <v>29.93623530060729</v>
      </c>
      <c r="F41" s="19">
        <f t="shared" si="3"/>
        <v>14.968117650303645</v>
      </c>
      <c r="G41" s="19">
        <f t="shared" si="4"/>
        <v>5.987247060121458</v>
      </c>
      <c r="H41" s="20">
        <f t="shared" si="5"/>
        <v>28.439423535576925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59203.200637000002</v>
      </c>
      <c r="D42" s="22">
        <f t="shared" si="1"/>
        <v>4933.6000530833335</v>
      </c>
      <c r="E42" s="23">
        <f t="shared" si="2"/>
        <v>29.961133925607289</v>
      </c>
      <c r="F42" s="23">
        <f t="shared" si="3"/>
        <v>14.980566962803644</v>
      </c>
      <c r="G42" s="23">
        <f t="shared" si="4"/>
        <v>5.9922267851214581</v>
      </c>
      <c r="H42" s="24">
        <f t="shared" si="5"/>
        <v>28.463077229326924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54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32819.949718000003</v>
      </c>
      <c r="D7" s="18">
        <f t="shared" ref="D7:D42" si="1">B7/12*$D$3</f>
        <v>2734.9958098333332</v>
      </c>
      <c r="E7" s="19">
        <f t="shared" ref="E7:E42" si="2">C7/1976</f>
        <v>16.609286294534414</v>
      </c>
      <c r="F7" s="19">
        <f>E7/2</f>
        <v>8.3046431472672069</v>
      </c>
      <c r="G7" s="19">
        <f>E7/5</f>
        <v>3.3218572589068827</v>
      </c>
      <c r="H7" s="20">
        <f>C7/2080</f>
        <v>15.778821979807693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33483.249087999997</v>
      </c>
      <c r="D8" s="18">
        <f t="shared" si="1"/>
        <v>2790.2707573333332</v>
      </c>
      <c r="E8" s="19">
        <f t="shared" si="2"/>
        <v>16.944964113360321</v>
      </c>
      <c r="F8" s="19">
        <f t="shared" ref="F8:F42" si="3">E8/2</f>
        <v>8.4724820566801604</v>
      </c>
      <c r="G8" s="19">
        <f t="shared" ref="G8:G42" si="4">E8/5</f>
        <v>3.3889928226720643</v>
      </c>
      <c r="H8" s="20">
        <f t="shared" ref="H8:H42" si="5">C8/2080</f>
        <v>16.097715907692304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34109.745361000001</v>
      </c>
      <c r="D9" s="18">
        <f t="shared" si="1"/>
        <v>2842.4787800833333</v>
      </c>
      <c r="E9" s="19">
        <f t="shared" si="2"/>
        <v>17.262016883097168</v>
      </c>
      <c r="F9" s="19">
        <f t="shared" si="3"/>
        <v>8.6310084415485839</v>
      </c>
      <c r="G9" s="19">
        <f t="shared" si="4"/>
        <v>3.4524033766194338</v>
      </c>
      <c r="H9" s="20">
        <f t="shared" si="5"/>
        <v>16.398916038942307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34700.516500999998</v>
      </c>
      <c r="D10" s="18">
        <f t="shared" si="1"/>
        <v>2891.7097084166662</v>
      </c>
      <c r="E10" s="19">
        <f t="shared" si="2"/>
        <v>17.560990132085021</v>
      </c>
      <c r="F10" s="19">
        <f t="shared" si="3"/>
        <v>8.7804950660425103</v>
      </c>
      <c r="G10" s="19">
        <f t="shared" si="4"/>
        <v>3.5121980264170043</v>
      </c>
      <c r="H10" s="20">
        <f t="shared" si="5"/>
        <v>16.682940625480768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35256.792793000001</v>
      </c>
      <c r="D11" s="18">
        <f t="shared" si="1"/>
        <v>2938.0660660833332</v>
      </c>
      <c r="E11" s="19">
        <f t="shared" si="2"/>
        <v>17.842506474190284</v>
      </c>
      <c r="F11" s="19">
        <f t="shared" si="3"/>
        <v>8.9212532370951418</v>
      </c>
      <c r="G11" s="19">
        <f t="shared" si="4"/>
        <v>3.5685012948380566</v>
      </c>
      <c r="H11" s="20">
        <f t="shared" si="5"/>
        <v>16.950381150480769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35779.804521999999</v>
      </c>
      <c r="D12" s="18">
        <f t="shared" si="1"/>
        <v>2981.6503768333332</v>
      </c>
      <c r="E12" s="19">
        <f t="shared" si="2"/>
        <v>18.107188523279351</v>
      </c>
      <c r="F12" s="19">
        <f t="shared" si="3"/>
        <v>9.0535942616396756</v>
      </c>
      <c r="G12" s="19">
        <f t="shared" si="4"/>
        <v>3.6214377046558703</v>
      </c>
      <c r="H12" s="20">
        <f t="shared" si="5"/>
        <v>17.201829097115382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36271.028030000001</v>
      </c>
      <c r="D13" s="18">
        <f t="shared" si="1"/>
        <v>3022.5856691666663</v>
      </c>
      <c r="E13" s="19">
        <f t="shared" si="2"/>
        <v>18.355783415991905</v>
      </c>
      <c r="F13" s="19">
        <f t="shared" si="3"/>
        <v>9.1778917079959523</v>
      </c>
      <c r="G13" s="19">
        <f t="shared" si="4"/>
        <v>3.6711566831983808</v>
      </c>
      <c r="H13" s="20">
        <f t="shared" si="5"/>
        <v>17.437994245192307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36731.963092999998</v>
      </c>
      <c r="D14" s="18">
        <f t="shared" si="1"/>
        <v>3060.9969244166668</v>
      </c>
      <c r="E14" s="19">
        <f t="shared" si="2"/>
        <v>18.589050148279352</v>
      </c>
      <c r="F14" s="19">
        <f t="shared" si="3"/>
        <v>9.2945250741396759</v>
      </c>
      <c r="G14" s="19">
        <f t="shared" si="4"/>
        <v>3.7178100296558703</v>
      </c>
      <c r="H14" s="20">
        <f t="shared" si="5"/>
        <v>17.659597640865385</v>
      </c>
    </row>
    <row r="15" spans="1:8" x14ac:dyDescent="0.3">
      <c r="A15" s="8">
        <f t="shared" si="6"/>
        <v>8</v>
      </c>
      <c r="B15" s="18">
        <v>31717.88</v>
      </c>
      <c r="C15" s="18">
        <f t="shared" si="0"/>
        <v>37163.839996000002</v>
      </c>
      <c r="D15" s="18">
        <f t="shared" si="1"/>
        <v>3096.9866663333332</v>
      </c>
      <c r="E15" s="19">
        <f t="shared" si="2"/>
        <v>18.807611334008097</v>
      </c>
      <c r="F15" s="19">
        <f t="shared" si="3"/>
        <v>9.4038056670040486</v>
      </c>
      <c r="G15" s="19">
        <f t="shared" si="4"/>
        <v>3.7615222668016193</v>
      </c>
      <c r="H15" s="20">
        <f t="shared" si="5"/>
        <v>17.867230767307692</v>
      </c>
    </row>
    <row r="16" spans="1:8" x14ac:dyDescent="0.3">
      <c r="A16" s="8">
        <f t="shared" si="6"/>
        <v>9</v>
      </c>
      <c r="B16" s="18">
        <v>32063.06</v>
      </c>
      <c r="C16" s="18">
        <f t="shared" si="0"/>
        <v>37568.287402000002</v>
      </c>
      <c r="D16" s="18">
        <f t="shared" si="1"/>
        <v>3130.690616833333</v>
      </c>
      <c r="E16" s="19">
        <f t="shared" si="2"/>
        <v>19.01229119534413</v>
      </c>
      <c r="F16" s="19">
        <f t="shared" si="3"/>
        <v>9.5061455976720648</v>
      </c>
      <c r="G16" s="19">
        <f t="shared" si="4"/>
        <v>3.8024582390688257</v>
      </c>
      <c r="H16" s="20">
        <f t="shared" si="5"/>
        <v>18.061676635576923</v>
      </c>
    </row>
    <row r="17" spans="1:8" x14ac:dyDescent="0.3">
      <c r="A17" s="8">
        <f t="shared" si="6"/>
        <v>10</v>
      </c>
      <c r="B17" s="18">
        <v>32385.98</v>
      </c>
      <c r="C17" s="18">
        <f t="shared" si="0"/>
        <v>37946.652765999999</v>
      </c>
      <c r="D17" s="18">
        <f t="shared" si="1"/>
        <v>3162.2210638333331</v>
      </c>
      <c r="E17" s="19">
        <f t="shared" si="2"/>
        <v>19.20377164271255</v>
      </c>
      <c r="F17" s="19">
        <f t="shared" si="3"/>
        <v>9.6018858213562748</v>
      </c>
      <c r="G17" s="19">
        <f t="shared" si="4"/>
        <v>3.8407543285425101</v>
      </c>
      <c r="H17" s="20">
        <f t="shared" si="5"/>
        <v>18.243583060576924</v>
      </c>
    </row>
    <row r="18" spans="1:8" x14ac:dyDescent="0.3">
      <c r="A18" s="8">
        <f t="shared" si="6"/>
        <v>11</v>
      </c>
      <c r="B18" s="18">
        <v>32687.69</v>
      </c>
      <c r="C18" s="18">
        <f t="shared" si="0"/>
        <v>38300.166373</v>
      </c>
      <c r="D18" s="18">
        <f t="shared" si="1"/>
        <v>3191.6805310833329</v>
      </c>
      <c r="E18" s="19">
        <f t="shared" si="2"/>
        <v>19.382675289979758</v>
      </c>
      <c r="F18" s="19">
        <f t="shared" si="3"/>
        <v>9.6913376449898792</v>
      </c>
      <c r="G18" s="19">
        <f t="shared" si="4"/>
        <v>3.8765350579959517</v>
      </c>
      <c r="H18" s="20">
        <f t="shared" si="5"/>
        <v>18.41354152548077</v>
      </c>
    </row>
    <row r="19" spans="1:8" x14ac:dyDescent="0.3">
      <c r="A19" s="8">
        <f t="shared" si="6"/>
        <v>12</v>
      </c>
      <c r="B19" s="18">
        <v>32969.58</v>
      </c>
      <c r="C19" s="18">
        <f t="shared" si="0"/>
        <v>38630.456886</v>
      </c>
      <c r="D19" s="18">
        <f t="shared" si="1"/>
        <v>3219.2047405000003</v>
      </c>
      <c r="E19" s="19">
        <f t="shared" si="2"/>
        <v>19.549826359311741</v>
      </c>
      <c r="F19" s="19">
        <f t="shared" si="3"/>
        <v>9.7749131796558704</v>
      </c>
      <c r="G19" s="19">
        <f t="shared" si="4"/>
        <v>3.9099652718623483</v>
      </c>
      <c r="H19" s="20">
        <f t="shared" si="5"/>
        <v>18.572335041346154</v>
      </c>
    </row>
    <row r="20" spans="1:8" x14ac:dyDescent="0.3">
      <c r="A20" s="8">
        <f t="shared" si="6"/>
        <v>13</v>
      </c>
      <c r="B20" s="18">
        <v>33232.58</v>
      </c>
      <c r="C20" s="18">
        <f t="shared" si="0"/>
        <v>38938.613986000004</v>
      </c>
      <c r="D20" s="18">
        <f t="shared" si="1"/>
        <v>3244.8844988333331</v>
      </c>
      <c r="E20" s="19">
        <f t="shared" si="2"/>
        <v>19.705776308704454</v>
      </c>
      <c r="F20" s="19">
        <f t="shared" si="3"/>
        <v>9.8528881543522271</v>
      </c>
      <c r="G20" s="19">
        <f t="shared" si="4"/>
        <v>3.9411552617408909</v>
      </c>
      <c r="H20" s="20">
        <f t="shared" si="5"/>
        <v>18.720487493269232</v>
      </c>
    </row>
    <row r="21" spans="1:8" x14ac:dyDescent="0.3">
      <c r="A21" s="8">
        <f t="shared" si="6"/>
        <v>14</v>
      </c>
      <c r="B21" s="18">
        <v>33477.730000000003</v>
      </c>
      <c r="C21" s="18">
        <f t="shared" si="0"/>
        <v>39225.856241000001</v>
      </c>
      <c r="D21" s="18">
        <f t="shared" si="1"/>
        <v>3268.8213534166666</v>
      </c>
      <c r="E21" s="19">
        <f t="shared" si="2"/>
        <v>19.851141822368422</v>
      </c>
      <c r="F21" s="19">
        <f t="shared" si="3"/>
        <v>9.9255709111842112</v>
      </c>
      <c r="G21" s="19">
        <f t="shared" si="4"/>
        <v>3.9702283644736847</v>
      </c>
      <c r="H21" s="20">
        <f t="shared" si="5"/>
        <v>18.858584731250001</v>
      </c>
    </row>
    <row r="22" spans="1:8" x14ac:dyDescent="0.3">
      <c r="A22" s="8">
        <f t="shared" si="6"/>
        <v>15</v>
      </c>
      <c r="B22" s="18">
        <v>33706.410000000003</v>
      </c>
      <c r="C22" s="18">
        <f t="shared" si="0"/>
        <v>39493.800597000001</v>
      </c>
      <c r="D22" s="18">
        <f t="shared" si="1"/>
        <v>3291.1500497500001</v>
      </c>
      <c r="E22" s="19">
        <f t="shared" si="2"/>
        <v>19.986741192813767</v>
      </c>
      <c r="F22" s="19">
        <f t="shared" si="3"/>
        <v>9.9933705964068835</v>
      </c>
      <c r="G22" s="19">
        <f t="shared" si="4"/>
        <v>3.9973482385627532</v>
      </c>
      <c r="H22" s="20">
        <f t="shared" si="5"/>
        <v>18.987404133173076</v>
      </c>
    </row>
    <row r="23" spans="1:8" x14ac:dyDescent="0.3">
      <c r="A23" s="8">
        <f t="shared" si="6"/>
        <v>16</v>
      </c>
      <c r="B23" s="18">
        <v>34209.75</v>
      </c>
      <c r="C23" s="18">
        <f t="shared" si="0"/>
        <v>40083.564075000002</v>
      </c>
      <c r="D23" s="18">
        <f t="shared" si="1"/>
        <v>3340.2970062499999</v>
      </c>
      <c r="E23" s="19">
        <f t="shared" si="2"/>
        <v>20.285204491396762</v>
      </c>
      <c r="F23" s="19">
        <f t="shared" si="3"/>
        <v>10.142602245698381</v>
      </c>
      <c r="G23" s="19">
        <f t="shared" si="4"/>
        <v>4.057040898279352</v>
      </c>
      <c r="H23" s="20">
        <f t="shared" si="5"/>
        <v>19.270944266826923</v>
      </c>
    </row>
    <row r="24" spans="1:8" x14ac:dyDescent="0.3">
      <c r="A24" s="8">
        <f t="shared" si="6"/>
        <v>17</v>
      </c>
      <c r="B24" s="18">
        <v>34223.94</v>
      </c>
      <c r="C24" s="18">
        <f t="shared" si="0"/>
        <v>40100.190498000004</v>
      </c>
      <c r="D24" s="18">
        <f t="shared" si="1"/>
        <v>3341.6825415000003</v>
      </c>
      <c r="E24" s="19">
        <f t="shared" si="2"/>
        <v>20.293618673076924</v>
      </c>
      <c r="F24" s="19">
        <f t="shared" si="3"/>
        <v>10.146809336538462</v>
      </c>
      <c r="G24" s="19">
        <f t="shared" si="4"/>
        <v>4.058723734615385</v>
      </c>
      <c r="H24" s="20">
        <f t="shared" si="5"/>
        <v>19.278937739423078</v>
      </c>
    </row>
    <row r="25" spans="1:8" x14ac:dyDescent="0.3">
      <c r="A25" s="8">
        <f t="shared" si="6"/>
        <v>18</v>
      </c>
      <c r="B25" s="18">
        <v>35529.74</v>
      </c>
      <c r="C25" s="18">
        <f t="shared" si="0"/>
        <v>41630.196357999994</v>
      </c>
      <c r="D25" s="18">
        <f t="shared" si="1"/>
        <v>3469.183029833333</v>
      </c>
      <c r="E25" s="19">
        <f t="shared" si="2"/>
        <v>21.067913136639675</v>
      </c>
      <c r="F25" s="19">
        <f t="shared" si="3"/>
        <v>10.533956568319837</v>
      </c>
      <c r="G25" s="19">
        <f t="shared" si="4"/>
        <v>4.2135826273279351</v>
      </c>
      <c r="H25" s="20">
        <f t="shared" si="5"/>
        <v>20.01451747980769</v>
      </c>
    </row>
    <row r="26" spans="1:8" x14ac:dyDescent="0.3">
      <c r="A26" s="8">
        <f t="shared" si="6"/>
        <v>19</v>
      </c>
      <c r="B26" s="18">
        <v>35543.93</v>
      </c>
      <c r="C26" s="18">
        <f t="shared" si="0"/>
        <v>41646.822781000003</v>
      </c>
      <c r="D26" s="18">
        <f t="shared" si="1"/>
        <v>3470.5685650833334</v>
      </c>
      <c r="E26" s="19">
        <f t="shared" si="2"/>
        <v>21.076327318319841</v>
      </c>
      <c r="F26" s="19">
        <f t="shared" si="3"/>
        <v>10.53816365915992</v>
      </c>
      <c r="G26" s="19">
        <f t="shared" si="4"/>
        <v>4.2152654636639681</v>
      </c>
      <c r="H26" s="20">
        <f t="shared" si="5"/>
        <v>20.022510952403849</v>
      </c>
    </row>
    <row r="27" spans="1:8" x14ac:dyDescent="0.3">
      <c r="A27" s="8">
        <f t="shared" si="6"/>
        <v>20</v>
      </c>
      <c r="B27" s="18">
        <v>36849.78</v>
      </c>
      <c r="C27" s="18">
        <f t="shared" si="0"/>
        <v>43176.887225999999</v>
      </c>
      <c r="D27" s="18">
        <f t="shared" si="1"/>
        <v>3598.0739355000001</v>
      </c>
      <c r="E27" s="19">
        <f t="shared" si="2"/>
        <v>21.850651430161943</v>
      </c>
      <c r="F27" s="19">
        <f t="shared" si="3"/>
        <v>10.925325715080971</v>
      </c>
      <c r="G27" s="19">
        <f t="shared" si="4"/>
        <v>4.3701302860323885</v>
      </c>
      <c r="H27" s="20">
        <f t="shared" si="5"/>
        <v>20.758118858653845</v>
      </c>
    </row>
    <row r="28" spans="1:8" x14ac:dyDescent="0.3">
      <c r="A28" s="8">
        <f t="shared" si="6"/>
        <v>21</v>
      </c>
      <c r="B28" s="18">
        <v>36863.980000000003</v>
      </c>
      <c r="C28" s="18">
        <f t="shared" si="0"/>
        <v>43193.525366000002</v>
      </c>
      <c r="D28" s="18">
        <f t="shared" si="1"/>
        <v>3599.4604471666667</v>
      </c>
      <c r="E28" s="19">
        <f t="shared" si="2"/>
        <v>21.859071541497975</v>
      </c>
      <c r="F28" s="19">
        <f t="shared" si="3"/>
        <v>10.929535770748988</v>
      </c>
      <c r="G28" s="19">
        <f t="shared" si="4"/>
        <v>4.3718143082995953</v>
      </c>
      <c r="H28" s="20">
        <f t="shared" si="5"/>
        <v>20.766117964423078</v>
      </c>
    </row>
    <row r="29" spans="1:8" x14ac:dyDescent="0.3">
      <c r="A29" s="8">
        <f t="shared" si="6"/>
        <v>22</v>
      </c>
      <c r="B29" s="18">
        <v>38169.769999999997</v>
      </c>
      <c r="C29" s="18">
        <f t="shared" si="0"/>
        <v>44723.519508999998</v>
      </c>
      <c r="D29" s="18">
        <f t="shared" si="1"/>
        <v>3726.9599590833332</v>
      </c>
      <c r="E29" s="19">
        <f t="shared" si="2"/>
        <v>22.633360075404859</v>
      </c>
      <c r="F29" s="19">
        <f t="shared" si="3"/>
        <v>11.316680037702429</v>
      </c>
      <c r="G29" s="19">
        <f t="shared" si="4"/>
        <v>4.5266720150809716</v>
      </c>
      <c r="H29" s="20">
        <f t="shared" si="5"/>
        <v>21.501692071634615</v>
      </c>
    </row>
    <row r="30" spans="1:8" x14ac:dyDescent="0.3">
      <c r="A30" s="8">
        <f t="shared" si="6"/>
        <v>23</v>
      </c>
      <c r="B30" s="18">
        <v>39489.82</v>
      </c>
      <c r="C30" s="18">
        <f t="shared" si="0"/>
        <v>46270.222093999997</v>
      </c>
      <c r="D30" s="18">
        <f t="shared" si="1"/>
        <v>3855.8518411666664</v>
      </c>
      <c r="E30" s="19">
        <f t="shared" si="2"/>
        <v>23.416104298582994</v>
      </c>
      <c r="F30" s="19">
        <f t="shared" si="3"/>
        <v>11.708052149291497</v>
      </c>
      <c r="G30" s="19">
        <f t="shared" si="4"/>
        <v>4.6832208597165987</v>
      </c>
      <c r="H30" s="20">
        <f t="shared" si="5"/>
        <v>22.245299083653844</v>
      </c>
    </row>
    <row r="31" spans="1:8" x14ac:dyDescent="0.3">
      <c r="A31" s="8">
        <f t="shared" si="6"/>
        <v>24</v>
      </c>
      <c r="B31" s="18">
        <v>40795.67</v>
      </c>
      <c r="C31" s="18">
        <f t="shared" si="0"/>
        <v>47800.286538999993</v>
      </c>
      <c r="D31" s="18">
        <f t="shared" si="1"/>
        <v>3983.3572115833331</v>
      </c>
      <c r="E31" s="19">
        <f t="shared" si="2"/>
        <v>24.190428410425099</v>
      </c>
      <c r="F31" s="19">
        <f t="shared" si="3"/>
        <v>12.09521420521255</v>
      </c>
      <c r="G31" s="19">
        <f t="shared" si="4"/>
        <v>4.83808568208502</v>
      </c>
      <c r="H31" s="20">
        <f t="shared" si="5"/>
        <v>22.980906989903843</v>
      </c>
    </row>
    <row r="32" spans="1:8" x14ac:dyDescent="0.3">
      <c r="A32" s="8">
        <f t="shared" si="6"/>
        <v>25</v>
      </c>
      <c r="B32" s="18">
        <v>40883.85</v>
      </c>
      <c r="C32" s="18">
        <f t="shared" si="0"/>
        <v>47903.607044999997</v>
      </c>
      <c r="D32" s="18">
        <f t="shared" si="1"/>
        <v>3991.9672537499996</v>
      </c>
      <c r="E32" s="19">
        <f t="shared" si="2"/>
        <v>24.242716115890687</v>
      </c>
      <c r="F32" s="19">
        <f t="shared" si="3"/>
        <v>12.121358057945343</v>
      </c>
      <c r="G32" s="19">
        <f t="shared" si="4"/>
        <v>4.8485432231781376</v>
      </c>
      <c r="H32" s="20">
        <f t="shared" si="5"/>
        <v>23.030580310096152</v>
      </c>
    </row>
    <row r="33" spans="1:8" x14ac:dyDescent="0.3">
      <c r="A33" s="8">
        <f t="shared" si="6"/>
        <v>26</v>
      </c>
      <c r="B33" s="18">
        <v>40952.46</v>
      </c>
      <c r="C33" s="18">
        <f t="shared" si="0"/>
        <v>47983.997381999994</v>
      </c>
      <c r="D33" s="18">
        <f t="shared" si="1"/>
        <v>3998.6664484999997</v>
      </c>
      <c r="E33" s="19">
        <f t="shared" si="2"/>
        <v>24.28339948481781</v>
      </c>
      <c r="F33" s="19">
        <f t="shared" si="3"/>
        <v>12.141699742408905</v>
      </c>
      <c r="G33" s="19">
        <f t="shared" si="4"/>
        <v>4.8566798969635618</v>
      </c>
      <c r="H33" s="20">
        <f t="shared" si="5"/>
        <v>23.069229510576921</v>
      </c>
    </row>
    <row r="34" spans="1:8" x14ac:dyDescent="0.3">
      <c r="A34" s="8">
        <f t="shared" si="6"/>
        <v>27</v>
      </c>
      <c r="B34" s="18">
        <v>41030.33</v>
      </c>
      <c r="C34" s="18">
        <f t="shared" si="0"/>
        <v>48075.237660999999</v>
      </c>
      <c r="D34" s="18">
        <f t="shared" si="1"/>
        <v>4006.2698050833333</v>
      </c>
      <c r="E34" s="19">
        <f t="shared" si="2"/>
        <v>24.329573715080972</v>
      </c>
      <c r="F34" s="19">
        <f t="shared" si="3"/>
        <v>12.164786857540486</v>
      </c>
      <c r="G34" s="19">
        <f t="shared" si="4"/>
        <v>4.8659147430161944</v>
      </c>
      <c r="H34" s="20">
        <f t="shared" si="5"/>
        <v>23.113095029326924</v>
      </c>
    </row>
    <row r="35" spans="1:8" x14ac:dyDescent="0.3">
      <c r="A35" s="8">
        <f t="shared" si="6"/>
        <v>28</v>
      </c>
      <c r="B35" s="18">
        <v>41089.24</v>
      </c>
      <c r="C35" s="18">
        <f t="shared" si="0"/>
        <v>48144.262507999993</v>
      </c>
      <c r="D35" s="18">
        <f t="shared" si="1"/>
        <v>4012.0218756666663</v>
      </c>
      <c r="E35" s="19">
        <f t="shared" si="2"/>
        <v>24.364505317813762</v>
      </c>
      <c r="F35" s="19">
        <f t="shared" si="3"/>
        <v>12.182252658906881</v>
      </c>
      <c r="G35" s="19">
        <f t="shared" si="4"/>
        <v>4.8729010635627521</v>
      </c>
      <c r="H35" s="20">
        <f t="shared" si="5"/>
        <v>23.146280051923075</v>
      </c>
    </row>
    <row r="36" spans="1:8" x14ac:dyDescent="0.3">
      <c r="A36" s="8">
        <f t="shared" si="6"/>
        <v>29</v>
      </c>
      <c r="B36" s="18">
        <v>41143.78</v>
      </c>
      <c r="C36" s="18">
        <f t="shared" si="0"/>
        <v>48208.167025999996</v>
      </c>
      <c r="D36" s="18">
        <f t="shared" si="1"/>
        <v>4017.3472521666663</v>
      </c>
      <c r="E36" s="19">
        <f t="shared" si="2"/>
        <v>24.39684566093117</v>
      </c>
      <c r="F36" s="19">
        <f t="shared" si="3"/>
        <v>12.198422830465585</v>
      </c>
      <c r="G36" s="19">
        <f t="shared" si="4"/>
        <v>4.879369132186234</v>
      </c>
      <c r="H36" s="20">
        <f t="shared" si="5"/>
        <v>23.177003377884613</v>
      </c>
    </row>
    <row r="37" spans="1:8" x14ac:dyDescent="0.3">
      <c r="A37" s="8">
        <f t="shared" si="6"/>
        <v>30</v>
      </c>
      <c r="B37" s="18">
        <v>41194.35</v>
      </c>
      <c r="C37" s="18">
        <f t="shared" si="0"/>
        <v>48267.419894999999</v>
      </c>
      <c r="D37" s="18">
        <f t="shared" si="1"/>
        <v>4022.2849912499996</v>
      </c>
      <c r="E37" s="19">
        <f t="shared" si="2"/>
        <v>24.426831930668016</v>
      </c>
      <c r="F37" s="19">
        <f t="shared" si="3"/>
        <v>12.213415965334008</v>
      </c>
      <c r="G37" s="19">
        <f t="shared" si="4"/>
        <v>4.8853663861336027</v>
      </c>
      <c r="H37" s="20">
        <f t="shared" si="5"/>
        <v>23.205490334134616</v>
      </c>
    </row>
    <row r="38" spans="1:8" x14ac:dyDescent="0.3">
      <c r="A38" s="8">
        <f t="shared" si="6"/>
        <v>31</v>
      </c>
      <c r="B38" s="18">
        <v>41241.15</v>
      </c>
      <c r="C38" s="18">
        <f t="shared" si="0"/>
        <v>48322.255454999999</v>
      </c>
      <c r="D38" s="18">
        <f t="shared" si="1"/>
        <v>4026.85462125</v>
      </c>
      <c r="E38" s="19">
        <f t="shared" si="2"/>
        <v>24.454582720141701</v>
      </c>
      <c r="F38" s="19">
        <f t="shared" si="3"/>
        <v>12.227291360070851</v>
      </c>
      <c r="G38" s="19">
        <f t="shared" si="4"/>
        <v>4.8909165440283404</v>
      </c>
      <c r="H38" s="20">
        <f t="shared" si="5"/>
        <v>23.231853584134615</v>
      </c>
    </row>
    <row r="39" spans="1:8" x14ac:dyDescent="0.3">
      <c r="A39" s="8">
        <f t="shared" si="6"/>
        <v>32</v>
      </c>
      <c r="B39" s="18">
        <v>41284.51</v>
      </c>
      <c r="C39" s="18">
        <f t="shared" si="0"/>
        <v>48373.060366999998</v>
      </c>
      <c r="D39" s="18">
        <f t="shared" si="1"/>
        <v>4031.0883639166668</v>
      </c>
      <c r="E39" s="19">
        <f t="shared" si="2"/>
        <v>24.480293707995951</v>
      </c>
      <c r="F39" s="19">
        <f t="shared" si="3"/>
        <v>12.240146853997976</v>
      </c>
      <c r="G39" s="19">
        <f t="shared" si="4"/>
        <v>4.8960587415991901</v>
      </c>
      <c r="H39" s="20">
        <f t="shared" si="5"/>
        <v>23.256279022596154</v>
      </c>
    </row>
    <row r="40" spans="1:8" x14ac:dyDescent="0.3">
      <c r="A40" s="8">
        <f t="shared" si="6"/>
        <v>33</v>
      </c>
      <c r="B40" s="18">
        <v>41324.629999999997</v>
      </c>
      <c r="C40" s="18">
        <f t="shared" si="0"/>
        <v>48420.068970999993</v>
      </c>
      <c r="D40" s="18">
        <f t="shared" si="1"/>
        <v>4035.0057475833328</v>
      </c>
      <c r="E40" s="19">
        <f t="shared" si="2"/>
        <v>24.504083487348176</v>
      </c>
      <c r="F40" s="19">
        <f t="shared" si="3"/>
        <v>12.252041743674088</v>
      </c>
      <c r="G40" s="19">
        <f t="shared" si="4"/>
        <v>4.9008166974696348</v>
      </c>
      <c r="H40" s="20">
        <f t="shared" si="5"/>
        <v>23.278879312980767</v>
      </c>
    </row>
    <row r="41" spans="1:8" x14ac:dyDescent="0.3">
      <c r="A41" s="8">
        <f t="shared" si="6"/>
        <v>34</v>
      </c>
      <c r="B41" s="18">
        <v>41361.81</v>
      </c>
      <c r="C41" s="18">
        <f t="shared" si="0"/>
        <v>48463.632776999999</v>
      </c>
      <c r="D41" s="18">
        <f t="shared" si="1"/>
        <v>4038.6360647499996</v>
      </c>
      <c r="E41" s="19">
        <f t="shared" si="2"/>
        <v>24.526129947874495</v>
      </c>
      <c r="F41" s="19">
        <f t="shared" si="3"/>
        <v>12.263064973937247</v>
      </c>
      <c r="G41" s="19">
        <f t="shared" si="4"/>
        <v>4.9052259895748991</v>
      </c>
      <c r="H41" s="20">
        <f t="shared" si="5"/>
        <v>23.299823450480769</v>
      </c>
    </row>
    <row r="42" spans="1:8" x14ac:dyDescent="0.3">
      <c r="A42" s="21">
        <f t="shared" si="6"/>
        <v>35</v>
      </c>
      <c r="B42" s="22">
        <v>41396.21</v>
      </c>
      <c r="C42" s="22">
        <f t="shared" si="0"/>
        <v>48503.939256999998</v>
      </c>
      <c r="D42" s="22">
        <f t="shared" si="1"/>
        <v>4041.9949380833327</v>
      </c>
      <c r="E42" s="23">
        <f t="shared" si="2"/>
        <v>24.546527964068826</v>
      </c>
      <c r="F42" s="23">
        <f t="shared" si="3"/>
        <v>12.273263982034413</v>
      </c>
      <c r="G42" s="23">
        <f t="shared" si="4"/>
        <v>4.909305592813765</v>
      </c>
      <c r="H42" s="24">
        <f t="shared" si="5"/>
        <v>23.319201565865384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53</v>
      </c>
    </row>
    <row r="2" spans="1:8" x14ac:dyDescent="0.3">
      <c r="A2" s="4"/>
      <c r="D2" s="3">
        <f>Inhoud!B4</f>
        <v>45444</v>
      </c>
    </row>
    <row r="3" spans="1:8" ht="14.4" x14ac:dyDescent="0.3">
      <c r="A3" s="1"/>
      <c r="B3" s="1"/>
      <c r="C3" s="5" t="s">
        <v>1</v>
      </c>
      <c r="D3" s="33">
        <f>Inhoud!B6</f>
        <v>1.1717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32819.949718000003</v>
      </c>
      <c r="D7" s="18">
        <f t="shared" ref="D7:D42" si="1">B7/12*$D$3</f>
        <v>2734.9958098333332</v>
      </c>
      <c r="E7" s="19">
        <f t="shared" ref="E7:E42" si="2">C7/1976</f>
        <v>16.609286294534414</v>
      </c>
      <c r="F7" s="19">
        <f>E7/2</f>
        <v>8.3046431472672069</v>
      </c>
      <c r="G7" s="19">
        <f>E7/5</f>
        <v>3.3218572589068827</v>
      </c>
      <c r="H7" s="20">
        <f>C7/2080</f>
        <v>15.778821979807693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33483.249087999997</v>
      </c>
      <c r="D8" s="18">
        <f t="shared" si="1"/>
        <v>2790.2707573333332</v>
      </c>
      <c r="E8" s="19">
        <f t="shared" si="2"/>
        <v>16.944964113360321</v>
      </c>
      <c r="F8" s="19">
        <f t="shared" ref="F8:F42" si="3">E8/2</f>
        <v>8.4724820566801604</v>
      </c>
      <c r="G8" s="19">
        <f t="shared" ref="G8:G42" si="4">E8/5</f>
        <v>3.3889928226720643</v>
      </c>
      <c r="H8" s="20">
        <f t="shared" ref="H8:H42" si="5">C8/2080</f>
        <v>16.097715907692304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34109.745361000001</v>
      </c>
      <c r="D9" s="18">
        <f t="shared" si="1"/>
        <v>2842.4787800833333</v>
      </c>
      <c r="E9" s="19">
        <f t="shared" si="2"/>
        <v>17.262016883097168</v>
      </c>
      <c r="F9" s="19">
        <f t="shared" si="3"/>
        <v>8.6310084415485839</v>
      </c>
      <c r="G9" s="19">
        <f t="shared" si="4"/>
        <v>3.4524033766194338</v>
      </c>
      <c r="H9" s="20">
        <f t="shared" si="5"/>
        <v>16.398916038942307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34700.516500999998</v>
      </c>
      <c r="D10" s="18">
        <f t="shared" si="1"/>
        <v>2891.7097084166662</v>
      </c>
      <c r="E10" s="19">
        <f t="shared" si="2"/>
        <v>17.560990132085021</v>
      </c>
      <c r="F10" s="19">
        <f t="shared" si="3"/>
        <v>8.7804950660425103</v>
      </c>
      <c r="G10" s="19">
        <f t="shared" si="4"/>
        <v>3.5121980264170043</v>
      </c>
      <c r="H10" s="20">
        <f t="shared" si="5"/>
        <v>16.682940625480768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35256.792793000001</v>
      </c>
      <c r="D11" s="18">
        <f t="shared" si="1"/>
        <v>2938.0660660833332</v>
      </c>
      <c r="E11" s="19">
        <f t="shared" si="2"/>
        <v>17.842506474190284</v>
      </c>
      <c r="F11" s="19">
        <f t="shared" si="3"/>
        <v>8.9212532370951418</v>
      </c>
      <c r="G11" s="19">
        <f t="shared" si="4"/>
        <v>3.5685012948380566</v>
      </c>
      <c r="H11" s="20">
        <f t="shared" si="5"/>
        <v>16.950381150480769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35779.804521999999</v>
      </c>
      <c r="D12" s="18">
        <f t="shared" si="1"/>
        <v>2981.6503768333332</v>
      </c>
      <c r="E12" s="19">
        <f t="shared" si="2"/>
        <v>18.107188523279351</v>
      </c>
      <c r="F12" s="19">
        <f t="shared" si="3"/>
        <v>9.0535942616396756</v>
      </c>
      <c r="G12" s="19">
        <f t="shared" si="4"/>
        <v>3.6214377046558703</v>
      </c>
      <c r="H12" s="20">
        <f t="shared" si="5"/>
        <v>17.201829097115382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36271.028030000001</v>
      </c>
      <c r="D13" s="18">
        <f t="shared" si="1"/>
        <v>3022.5856691666663</v>
      </c>
      <c r="E13" s="19">
        <f t="shared" si="2"/>
        <v>18.355783415991905</v>
      </c>
      <c r="F13" s="19">
        <f t="shared" si="3"/>
        <v>9.1778917079959523</v>
      </c>
      <c r="G13" s="19">
        <f t="shared" si="4"/>
        <v>3.6711566831983808</v>
      </c>
      <c r="H13" s="20">
        <f t="shared" si="5"/>
        <v>17.437994245192307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36731.963092999998</v>
      </c>
      <c r="D14" s="18">
        <f t="shared" si="1"/>
        <v>3060.9969244166668</v>
      </c>
      <c r="E14" s="19">
        <f t="shared" si="2"/>
        <v>18.589050148279352</v>
      </c>
      <c r="F14" s="19">
        <f t="shared" si="3"/>
        <v>9.2945250741396759</v>
      </c>
      <c r="G14" s="19">
        <f t="shared" si="4"/>
        <v>3.7178100296558703</v>
      </c>
      <c r="H14" s="20">
        <f t="shared" si="5"/>
        <v>17.659597640865385</v>
      </c>
    </row>
    <row r="15" spans="1:8" x14ac:dyDescent="0.3">
      <c r="A15" s="8">
        <f t="shared" si="6"/>
        <v>8</v>
      </c>
      <c r="B15" s="18">
        <v>31717.88</v>
      </c>
      <c r="C15" s="18">
        <f t="shared" si="0"/>
        <v>37163.839996000002</v>
      </c>
      <c r="D15" s="18">
        <f t="shared" si="1"/>
        <v>3096.9866663333332</v>
      </c>
      <c r="E15" s="19">
        <f t="shared" si="2"/>
        <v>18.807611334008097</v>
      </c>
      <c r="F15" s="19">
        <f t="shared" si="3"/>
        <v>9.4038056670040486</v>
      </c>
      <c r="G15" s="19">
        <f t="shared" si="4"/>
        <v>3.7615222668016193</v>
      </c>
      <c r="H15" s="20">
        <f t="shared" si="5"/>
        <v>17.867230767307692</v>
      </c>
    </row>
    <row r="16" spans="1:8" x14ac:dyDescent="0.3">
      <c r="A16" s="8">
        <f t="shared" si="6"/>
        <v>9</v>
      </c>
      <c r="B16" s="18">
        <v>32063.06</v>
      </c>
      <c r="C16" s="18">
        <f t="shared" si="0"/>
        <v>37568.287402000002</v>
      </c>
      <c r="D16" s="18">
        <f t="shared" si="1"/>
        <v>3130.690616833333</v>
      </c>
      <c r="E16" s="19">
        <f t="shared" si="2"/>
        <v>19.01229119534413</v>
      </c>
      <c r="F16" s="19">
        <f t="shared" si="3"/>
        <v>9.5061455976720648</v>
      </c>
      <c r="G16" s="19">
        <f t="shared" si="4"/>
        <v>3.8024582390688257</v>
      </c>
      <c r="H16" s="20">
        <f t="shared" si="5"/>
        <v>18.061676635576923</v>
      </c>
    </row>
    <row r="17" spans="1:8" x14ac:dyDescent="0.3">
      <c r="A17" s="8">
        <f t="shared" si="6"/>
        <v>10</v>
      </c>
      <c r="B17" s="18">
        <v>32385.98</v>
      </c>
      <c r="C17" s="18">
        <f t="shared" si="0"/>
        <v>37946.652765999999</v>
      </c>
      <c r="D17" s="18">
        <f t="shared" si="1"/>
        <v>3162.2210638333331</v>
      </c>
      <c r="E17" s="19">
        <f t="shared" si="2"/>
        <v>19.20377164271255</v>
      </c>
      <c r="F17" s="19">
        <f t="shared" si="3"/>
        <v>9.6018858213562748</v>
      </c>
      <c r="G17" s="19">
        <f t="shared" si="4"/>
        <v>3.8407543285425101</v>
      </c>
      <c r="H17" s="20">
        <f t="shared" si="5"/>
        <v>18.243583060576924</v>
      </c>
    </row>
    <row r="18" spans="1:8" x14ac:dyDescent="0.3">
      <c r="A18" s="8">
        <f t="shared" si="6"/>
        <v>11</v>
      </c>
      <c r="B18" s="18">
        <v>32687.69</v>
      </c>
      <c r="C18" s="18">
        <f t="shared" si="0"/>
        <v>38300.166373</v>
      </c>
      <c r="D18" s="18">
        <f t="shared" si="1"/>
        <v>3191.6805310833329</v>
      </c>
      <c r="E18" s="19">
        <f t="shared" si="2"/>
        <v>19.382675289979758</v>
      </c>
      <c r="F18" s="19">
        <f t="shared" si="3"/>
        <v>9.6913376449898792</v>
      </c>
      <c r="G18" s="19">
        <f t="shared" si="4"/>
        <v>3.8765350579959517</v>
      </c>
      <c r="H18" s="20">
        <f t="shared" si="5"/>
        <v>18.41354152548077</v>
      </c>
    </row>
    <row r="19" spans="1:8" x14ac:dyDescent="0.3">
      <c r="A19" s="8">
        <f t="shared" si="6"/>
        <v>12</v>
      </c>
      <c r="B19" s="18">
        <v>32969.58</v>
      </c>
      <c r="C19" s="18">
        <f t="shared" si="0"/>
        <v>38630.456886</v>
      </c>
      <c r="D19" s="18">
        <f t="shared" si="1"/>
        <v>3219.2047405000003</v>
      </c>
      <c r="E19" s="19">
        <f t="shared" si="2"/>
        <v>19.549826359311741</v>
      </c>
      <c r="F19" s="19">
        <f t="shared" si="3"/>
        <v>9.7749131796558704</v>
      </c>
      <c r="G19" s="19">
        <f t="shared" si="4"/>
        <v>3.9099652718623483</v>
      </c>
      <c r="H19" s="20">
        <f t="shared" si="5"/>
        <v>18.572335041346154</v>
      </c>
    </row>
    <row r="20" spans="1:8" x14ac:dyDescent="0.3">
      <c r="A20" s="8">
        <f t="shared" si="6"/>
        <v>13</v>
      </c>
      <c r="B20" s="18">
        <v>33232.58</v>
      </c>
      <c r="C20" s="18">
        <f t="shared" si="0"/>
        <v>38938.613986000004</v>
      </c>
      <c r="D20" s="18">
        <f t="shared" si="1"/>
        <v>3244.8844988333331</v>
      </c>
      <c r="E20" s="19">
        <f t="shared" si="2"/>
        <v>19.705776308704454</v>
      </c>
      <c r="F20" s="19">
        <f t="shared" si="3"/>
        <v>9.8528881543522271</v>
      </c>
      <c r="G20" s="19">
        <f t="shared" si="4"/>
        <v>3.9411552617408909</v>
      </c>
      <c r="H20" s="20">
        <f t="shared" si="5"/>
        <v>18.720487493269232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39963.593712000002</v>
      </c>
      <c r="D21" s="18">
        <f t="shared" si="1"/>
        <v>3330.2994760000001</v>
      </c>
      <c r="E21" s="19">
        <f t="shared" si="2"/>
        <v>20.224490744939271</v>
      </c>
      <c r="F21" s="19">
        <f t="shared" si="3"/>
        <v>10.112245372469635</v>
      </c>
      <c r="G21" s="19">
        <f t="shared" si="4"/>
        <v>4.0448981489878539</v>
      </c>
      <c r="H21" s="20">
        <f t="shared" si="5"/>
        <v>19.213266207692307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39980.841136000003</v>
      </c>
      <c r="D22" s="18">
        <f t="shared" si="1"/>
        <v>3331.7367613333331</v>
      </c>
      <c r="E22" s="19">
        <f t="shared" si="2"/>
        <v>20.233219198380567</v>
      </c>
      <c r="F22" s="19">
        <f t="shared" si="3"/>
        <v>10.116609599190284</v>
      </c>
      <c r="G22" s="19">
        <f t="shared" si="4"/>
        <v>4.0466438396761131</v>
      </c>
      <c r="H22" s="20">
        <f t="shared" si="5"/>
        <v>19.22155823846154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41567.557276</v>
      </c>
      <c r="D23" s="18">
        <f t="shared" si="1"/>
        <v>3463.9631063333331</v>
      </c>
      <c r="E23" s="19">
        <f t="shared" si="2"/>
        <v>21.036213196356275</v>
      </c>
      <c r="F23" s="19">
        <f t="shared" si="3"/>
        <v>10.518106598178138</v>
      </c>
      <c r="G23" s="19">
        <f t="shared" si="4"/>
        <v>4.2072426392712554</v>
      </c>
      <c r="H23" s="20">
        <f t="shared" si="5"/>
        <v>19.984402536538461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41584.769548999997</v>
      </c>
      <c r="D24" s="18">
        <f t="shared" si="1"/>
        <v>3465.3974624166667</v>
      </c>
      <c r="E24" s="19">
        <f t="shared" si="2"/>
        <v>21.044923860829957</v>
      </c>
      <c r="F24" s="19">
        <f t="shared" si="3"/>
        <v>10.522461930414979</v>
      </c>
      <c r="G24" s="19">
        <f t="shared" si="4"/>
        <v>4.2089847721659917</v>
      </c>
      <c r="H24" s="20">
        <f t="shared" si="5"/>
        <v>19.99267766778846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43171.485688999994</v>
      </c>
      <c r="D25" s="18">
        <f t="shared" si="1"/>
        <v>3597.6238074166668</v>
      </c>
      <c r="E25" s="19">
        <f t="shared" si="2"/>
        <v>21.847917858805666</v>
      </c>
      <c r="F25" s="19">
        <f t="shared" si="3"/>
        <v>10.923958929402833</v>
      </c>
      <c r="G25" s="19">
        <f t="shared" si="4"/>
        <v>4.3695835717611331</v>
      </c>
      <c r="H25" s="20">
        <f t="shared" si="5"/>
        <v>20.75552196586538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43188.756547000005</v>
      </c>
      <c r="D26" s="18">
        <f t="shared" si="1"/>
        <v>3599.0630455833334</v>
      </c>
      <c r="E26" s="19">
        <f t="shared" si="2"/>
        <v>21.856658171558706</v>
      </c>
      <c r="F26" s="19">
        <f t="shared" si="3"/>
        <v>10.928329085779353</v>
      </c>
      <c r="G26" s="19">
        <f t="shared" si="4"/>
        <v>4.3713316343117414</v>
      </c>
      <c r="H26" s="20">
        <f t="shared" si="5"/>
        <v>20.76382526298077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44775.46097</v>
      </c>
      <c r="D27" s="18">
        <f t="shared" si="1"/>
        <v>3731.2884141666664</v>
      </c>
      <c r="E27" s="19">
        <f t="shared" si="2"/>
        <v>22.659646239878544</v>
      </c>
      <c r="F27" s="19">
        <f t="shared" si="3"/>
        <v>11.329823119939272</v>
      </c>
      <c r="G27" s="19">
        <f t="shared" si="4"/>
        <v>4.5319292479757092</v>
      </c>
      <c r="H27" s="20">
        <f t="shared" si="5"/>
        <v>21.526663927884616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44792.673242999997</v>
      </c>
      <c r="D28" s="18">
        <f t="shared" si="1"/>
        <v>3732.7227702499999</v>
      </c>
      <c r="E28" s="19">
        <f t="shared" si="2"/>
        <v>22.668356904352226</v>
      </c>
      <c r="F28" s="19">
        <f t="shared" si="3"/>
        <v>11.334178452176113</v>
      </c>
      <c r="G28" s="19">
        <f t="shared" si="4"/>
        <v>4.5336713808704454</v>
      </c>
      <c r="H28" s="20">
        <f t="shared" si="5"/>
        <v>21.534939059134615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46379.401099999995</v>
      </c>
      <c r="D29" s="18">
        <f t="shared" si="1"/>
        <v>3864.9500916666666</v>
      </c>
      <c r="E29" s="19">
        <f t="shared" si="2"/>
        <v>23.471356831983805</v>
      </c>
      <c r="F29" s="19">
        <f t="shared" si="3"/>
        <v>11.735678415991902</v>
      </c>
      <c r="G29" s="19">
        <f t="shared" si="4"/>
        <v>4.6942713663967606</v>
      </c>
      <c r="H29" s="20">
        <f t="shared" si="5"/>
        <v>22.297788990384614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47983.364663999993</v>
      </c>
      <c r="D30" s="18">
        <f t="shared" si="1"/>
        <v>3998.6137219999996</v>
      </c>
      <c r="E30" s="19">
        <f t="shared" si="2"/>
        <v>24.283079283400806</v>
      </c>
      <c r="F30" s="19">
        <f t="shared" si="3"/>
        <v>12.141539641700403</v>
      </c>
      <c r="G30" s="19">
        <f t="shared" si="4"/>
        <v>4.8566158566801612</v>
      </c>
      <c r="H30" s="20">
        <f t="shared" si="5"/>
        <v>23.068925319230765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49570.092520999999</v>
      </c>
      <c r="D31" s="18">
        <f t="shared" si="1"/>
        <v>4130.8410434166663</v>
      </c>
      <c r="E31" s="19">
        <f t="shared" si="2"/>
        <v>25.086079211032388</v>
      </c>
      <c r="F31" s="19">
        <f t="shared" si="3"/>
        <v>12.543039605516194</v>
      </c>
      <c r="G31" s="19">
        <f t="shared" si="4"/>
        <v>5.0172158422064772</v>
      </c>
      <c r="H31" s="20">
        <f t="shared" si="5"/>
        <v>23.831775250480767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49677.256202999997</v>
      </c>
      <c r="D32" s="18">
        <f t="shared" si="1"/>
        <v>4139.7713502499992</v>
      </c>
      <c r="E32" s="19">
        <f t="shared" si="2"/>
        <v>25.140311843623479</v>
      </c>
      <c r="F32" s="19">
        <f t="shared" si="3"/>
        <v>12.57015592181174</v>
      </c>
      <c r="G32" s="19">
        <f t="shared" si="4"/>
        <v>5.0280623687246955</v>
      </c>
      <c r="H32" s="20">
        <f t="shared" si="5"/>
        <v>23.883296251442307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49760.622657999993</v>
      </c>
      <c r="D33" s="18">
        <f t="shared" si="1"/>
        <v>4146.7185548333327</v>
      </c>
      <c r="E33" s="19">
        <f t="shared" si="2"/>
        <v>25.182501345141699</v>
      </c>
      <c r="F33" s="19">
        <f t="shared" si="3"/>
        <v>12.591250672570849</v>
      </c>
      <c r="G33" s="19">
        <f t="shared" si="4"/>
        <v>5.0365002690283394</v>
      </c>
      <c r="H33" s="20">
        <f t="shared" si="5"/>
        <v>23.923376277884611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49855.213999</v>
      </c>
      <c r="D34" s="18">
        <f t="shared" si="1"/>
        <v>4154.6011665833339</v>
      </c>
      <c r="E34" s="19">
        <f t="shared" si="2"/>
        <v>25.230371456983807</v>
      </c>
      <c r="F34" s="19">
        <f t="shared" si="3"/>
        <v>12.615185728491904</v>
      </c>
      <c r="G34" s="19">
        <f t="shared" si="4"/>
        <v>5.0460742913967618</v>
      </c>
      <c r="H34" s="20">
        <f t="shared" si="5"/>
        <v>23.968852884134616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49926.793151999998</v>
      </c>
      <c r="D35" s="18">
        <f t="shared" si="1"/>
        <v>4160.5660959999996</v>
      </c>
      <c r="E35" s="19">
        <f t="shared" si="2"/>
        <v>25.266595724696355</v>
      </c>
      <c r="F35" s="19">
        <f t="shared" si="3"/>
        <v>12.633297862348178</v>
      </c>
      <c r="G35" s="19">
        <f t="shared" si="4"/>
        <v>5.0533191449392714</v>
      </c>
      <c r="H35" s="20">
        <f t="shared" si="5"/>
        <v>24.003265938461539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49993.064504000002</v>
      </c>
      <c r="D36" s="18">
        <f t="shared" si="1"/>
        <v>4166.0887086666671</v>
      </c>
      <c r="E36" s="19">
        <f t="shared" si="2"/>
        <v>25.300133858299596</v>
      </c>
      <c r="F36" s="19">
        <f t="shared" si="3"/>
        <v>12.650066929149798</v>
      </c>
      <c r="G36" s="19">
        <f t="shared" si="4"/>
        <v>5.0600267716599188</v>
      </c>
      <c r="H36" s="20">
        <f t="shared" si="5"/>
        <v>24.035127165384615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50054.508451999995</v>
      </c>
      <c r="D37" s="18">
        <f t="shared" si="1"/>
        <v>4171.2090376666665</v>
      </c>
      <c r="E37" s="19">
        <f t="shared" si="2"/>
        <v>25.331228973684208</v>
      </c>
      <c r="F37" s="19">
        <f t="shared" si="3"/>
        <v>12.665614486842104</v>
      </c>
      <c r="G37" s="19">
        <f t="shared" si="4"/>
        <v>5.066245794736842</v>
      </c>
      <c r="H37" s="20">
        <f t="shared" si="5"/>
        <v>24.064667524999997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50111.382769999997</v>
      </c>
      <c r="D38" s="18">
        <f t="shared" si="1"/>
        <v>4175.9485641666661</v>
      </c>
      <c r="E38" s="19">
        <f t="shared" si="2"/>
        <v>25.360011523279351</v>
      </c>
      <c r="F38" s="19">
        <f t="shared" si="3"/>
        <v>12.680005761639675</v>
      </c>
      <c r="G38" s="19">
        <f t="shared" si="4"/>
        <v>5.0720023046558698</v>
      </c>
      <c r="H38" s="20">
        <f t="shared" si="5"/>
        <v>24.092010947115384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50164.050685000002</v>
      </c>
      <c r="D39" s="18">
        <f t="shared" si="1"/>
        <v>4180.3375570833341</v>
      </c>
      <c r="E39" s="19">
        <f t="shared" si="2"/>
        <v>25.386665326417006</v>
      </c>
      <c r="F39" s="19">
        <f t="shared" si="3"/>
        <v>12.693332663208503</v>
      </c>
      <c r="G39" s="19">
        <f t="shared" si="4"/>
        <v>5.0773330652834012</v>
      </c>
      <c r="H39" s="20">
        <f t="shared" si="5"/>
        <v>24.117332060096153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50212.805122000005</v>
      </c>
      <c r="D40" s="18">
        <f t="shared" si="1"/>
        <v>4184.4004268333338</v>
      </c>
      <c r="E40" s="19">
        <f t="shared" si="2"/>
        <v>25.411338624493929</v>
      </c>
      <c r="F40" s="19">
        <f t="shared" si="3"/>
        <v>12.705669312246965</v>
      </c>
      <c r="G40" s="19">
        <f t="shared" si="4"/>
        <v>5.0822677248987862</v>
      </c>
      <c r="H40" s="20">
        <f t="shared" si="5"/>
        <v>24.140771693269233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50257.985873999998</v>
      </c>
      <c r="D41" s="18">
        <f t="shared" si="1"/>
        <v>4188.1654895000001</v>
      </c>
      <c r="E41" s="19">
        <f t="shared" si="2"/>
        <v>25.434203377530363</v>
      </c>
      <c r="F41" s="19">
        <f t="shared" si="3"/>
        <v>12.717101688765181</v>
      </c>
      <c r="G41" s="19">
        <f t="shared" si="4"/>
        <v>5.0868406755060729</v>
      </c>
      <c r="H41" s="20">
        <f t="shared" si="5"/>
        <v>24.162493208653846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50299.792130000002</v>
      </c>
      <c r="D42" s="22">
        <f t="shared" si="1"/>
        <v>4191.6493441666662</v>
      </c>
      <c r="E42" s="23">
        <f t="shared" si="2"/>
        <v>25.455360389676112</v>
      </c>
      <c r="F42" s="23">
        <f t="shared" si="3"/>
        <v>12.727680194838056</v>
      </c>
      <c r="G42" s="23">
        <f t="shared" si="4"/>
        <v>5.0910720779352223</v>
      </c>
      <c r="H42" s="24">
        <f t="shared" si="5"/>
        <v>24.18259237019231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19</vt:i4>
      </vt:variant>
    </vt:vector>
  </HeadingPairs>
  <TitlesOfParts>
    <vt:vector size="39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MV1bis!Afdrukbereik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Delooze</cp:lastModifiedBy>
  <cp:lastPrinted>2023-11-14T10:49:01Z</cp:lastPrinted>
  <dcterms:created xsi:type="dcterms:W3CDTF">2021-06-01T12:57:59Z</dcterms:created>
  <dcterms:modified xsi:type="dcterms:W3CDTF">2024-05-08T08:48:48Z</dcterms:modified>
</cp:coreProperties>
</file>