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lwelzijnsverbond-my.sharepoint.com/personal/steven_delooze_vlaamswelzijnsverbond_be/Documents/Bestanden Connect and Work/Medewerker/2025 Steven/Barema's/PC 330 CAR/"/>
    </mc:Choice>
  </mc:AlternateContent>
  <xr:revisionPtr revIDLastSave="17" documentId="8_{68D6C41C-4BE8-4C5E-9D9E-E4C938099E30}" xr6:coauthVersionLast="47" xr6:coauthVersionMax="47" xr10:uidLastSave="{C8C6AB3B-CD5F-4E06-9CE6-A161981359A1}"/>
  <bookViews>
    <workbookView xWindow="-96" yWindow="-96" windowWidth="23232" windowHeight="12432" xr2:uid="{00000000-000D-0000-FFFF-FFFF00000000}"/>
  </bookViews>
  <sheets>
    <sheet name="A23" sheetId="4" r:id="rId1"/>
    <sheet name="A31" sheetId="2" r:id="rId2"/>
  </sheets>
  <definedNames>
    <definedName name="_xlnm.Print_Area" localSheetId="0">'A23'!$J$3:$AG$41</definedName>
    <definedName name="_xlnm.Print_Area" localSheetId="1">'A31'!$K$3:$AH$40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37" i="2" l="1"/>
  <c r="AH12" i="2"/>
  <c r="AH36" i="2"/>
  <c r="AH32" i="2"/>
  <c r="AH31" i="2"/>
  <c r="AH30" i="2"/>
  <c r="AH29" i="2"/>
  <c r="AH28" i="2"/>
  <c r="AH27" i="2"/>
  <c r="AH26" i="2"/>
  <c r="AH25" i="2"/>
  <c r="AH24" i="2"/>
  <c r="AH20" i="2"/>
  <c r="AH19" i="2"/>
  <c r="AH18" i="2"/>
  <c r="AH17" i="2"/>
  <c r="AH16" i="2"/>
  <c r="AH15" i="2"/>
  <c r="AH14" i="2"/>
  <c r="AH13" i="2"/>
  <c r="AH10" i="2"/>
  <c r="AH35" i="2" s="1"/>
  <c r="AH9" i="2"/>
  <c r="AH6" i="2"/>
  <c r="AG38" i="4"/>
  <c r="AG12" i="4"/>
  <c r="AG10" i="4"/>
  <c r="AG37" i="4" s="1"/>
  <c r="AG10" i="2"/>
  <c r="AG31" i="2" s="1"/>
  <c r="AG9" i="2"/>
  <c r="AG6" i="2"/>
  <c r="AF12" i="4"/>
  <c r="AF10" i="4"/>
  <c r="AF38" i="4"/>
  <c r="AF37" i="4"/>
  <c r="AF34" i="4"/>
  <c r="AF33" i="4"/>
  <c r="AF32" i="4"/>
  <c r="AF31" i="4"/>
  <c r="AF30" i="4"/>
  <c r="AF29" i="4"/>
  <c r="AF28" i="4"/>
  <c r="AF27" i="4"/>
  <c r="AF26" i="4"/>
  <c r="AF25" i="4"/>
  <c r="AF22" i="4"/>
  <c r="AF21" i="4"/>
  <c r="AF20" i="4"/>
  <c r="AF19" i="4"/>
  <c r="AF18" i="4"/>
  <c r="AF17" i="4"/>
  <c r="AF16" i="4"/>
  <c r="AF15" i="4"/>
  <c r="AF14" i="4"/>
  <c r="AF13" i="4"/>
  <c r="AF36" i="4"/>
  <c r="AF31" i="2"/>
  <c r="AF10" i="2"/>
  <c r="AF35" i="2" s="1"/>
  <c r="AF9" i="2"/>
  <c r="AF6" i="2"/>
  <c r="AH21" i="2" l="1"/>
  <c r="AH33" i="2"/>
  <c r="AH22" i="2"/>
  <c r="AH34" i="2"/>
  <c r="AH23" i="2"/>
  <c r="AG14" i="4"/>
  <c r="AG27" i="4"/>
  <c r="AG28" i="4"/>
  <c r="AG17" i="4"/>
  <c r="AG18" i="4"/>
  <c r="AG35" i="4"/>
  <c r="AG26" i="4"/>
  <c r="AG15" i="4"/>
  <c r="AG16" i="4"/>
  <c r="AG29" i="4"/>
  <c r="AG30" i="4"/>
  <c r="AG19" i="4"/>
  <c r="AG31" i="4"/>
  <c r="AG20" i="4"/>
  <c r="AG32" i="4"/>
  <c r="AG21" i="4"/>
  <c r="AG33" i="4"/>
  <c r="AG22" i="4"/>
  <c r="AG34" i="4"/>
  <c r="AG23" i="4"/>
  <c r="AG24" i="4"/>
  <c r="AG36" i="4"/>
  <c r="AG13" i="4"/>
  <c r="AG25" i="4"/>
  <c r="AG20" i="2"/>
  <c r="AG21" i="2"/>
  <c r="AG22" i="2"/>
  <c r="AG32" i="2"/>
  <c r="AG33" i="2"/>
  <c r="AG34" i="2"/>
  <c r="AG23" i="2"/>
  <c r="AG35" i="2"/>
  <c r="AG12" i="2"/>
  <c r="AG24" i="2"/>
  <c r="AG36" i="2"/>
  <c r="AG13" i="2"/>
  <c r="AG25" i="2"/>
  <c r="AG37" i="2"/>
  <c r="AG14" i="2"/>
  <c r="AG26" i="2"/>
  <c r="AG15" i="2"/>
  <c r="AG27" i="2"/>
  <c r="AG16" i="2"/>
  <c r="AG28" i="2"/>
  <c r="AG17" i="2"/>
  <c r="AG29" i="2"/>
  <c r="AG18" i="2"/>
  <c r="AG30" i="2"/>
  <c r="AG19" i="2"/>
  <c r="AF23" i="4"/>
  <c r="AF35" i="4"/>
  <c r="AF24" i="4"/>
  <c r="AF32" i="2"/>
  <c r="AF24" i="2"/>
  <c r="AF13" i="2"/>
  <c r="AF14" i="2"/>
  <c r="AF27" i="2"/>
  <c r="AF15" i="2"/>
  <c r="AF28" i="2"/>
  <c r="AF16" i="2"/>
  <c r="AF29" i="2"/>
  <c r="AF17" i="2"/>
  <c r="AF30" i="2"/>
  <c r="AF18" i="2"/>
  <c r="AF19" i="2"/>
  <c r="AF20" i="2"/>
  <c r="AF33" i="2"/>
  <c r="AF12" i="2"/>
  <c r="AF25" i="2"/>
  <c r="AF26" i="2"/>
  <c r="AF21" i="2"/>
  <c r="AF36" i="2"/>
  <c r="AF22" i="2"/>
  <c r="AF37" i="2"/>
  <c r="AF34" i="2"/>
  <c r="AF23" i="2"/>
  <c r="AE10" i="4"/>
  <c r="AE35" i="4" s="1"/>
  <c r="AD10" i="4"/>
  <c r="AD38" i="4"/>
  <c r="AD37" i="4"/>
  <c r="AD36" i="4"/>
  <c r="AD33" i="4"/>
  <c r="AD32" i="4"/>
  <c r="AD31" i="4"/>
  <c r="AD30" i="4"/>
  <c r="AD29" i="4"/>
  <c r="AD28" i="4"/>
  <c r="AD27" i="4"/>
  <c r="AD26" i="4"/>
  <c r="AD25" i="4"/>
  <c r="AD24" i="4"/>
  <c r="AD21" i="4"/>
  <c r="AD20" i="4"/>
  <c r="AD19" i="4"/>
  <c r="AD18" i="4"/>
  <c r="AD17" i="4"/>
  <c r="AD16" i="4"/>
  <c r="AD15" i="4"/>
  <c r="AD14" i="4"/>
  <c r="AD13" i="4"/>
  <c r="AD12" i="4"/>
  <c r="AD35" i="4"/>
  <c r="AE10" i="2"/>
  <c r="AE35" i="2" s="1"/>
  <c r="AE9" i="2"/>
  <c r="AE6" i="2"/>
  <c r="AD10" i="2"/>
  <c r="AD34" i="2" s="1"/>
  <c r="AD9" i="2"/>
  <c r="AD6" i="2"/>
  <c r="AC12" i="4"/>
  <c r="AC10" i="4"/>
  <c r="AC33" i="4" s="1"/>
  <c r="AC10" i="2"/>
  <c r="AC35" i="2" s="1"/>
  <c r="AC9" i="2"/>
  <c r="AC6" i="2"/>
  <c r="AB33" i="4"/>
  <c r="AB12" i="4"/>
  <c r="AB10" i="4"/>
  <c r="AB38" i="4" s="1"/>
  <c r="AB10" i="2"/>
  <c r="AB37" i="2" s="1"/>
  <c r="AB9" i="2"/>
  <c r="AB6" i="2"/>
  <c r="AA18" i="4"/>
  <c r="AA10" i="4"/>
  <c r="AA38" i="4" s="1"/>
  <c r="AA6" i="2"/>
  <c r="W10" i="2"/>
  <c r="AA9" i="2"/>
  <c r="Z9" i="2"/>
  <c r="Y9" i="2"/>
  <c r="X9" i="2"/>
  <c r="W9" i="2"/>
  <c r="V10" i="2"/>
  <c r="V9" i="2"/>
  <c r="Z10" i="4"/>
  <c r="AA10" i="2" s="1"/>
  <c r="AE23" i="4" l="1"/>
  <c r="AE12" i="4"/>
  <c r="AE24" i="4"/>
  <c r="AE36" i="4"/>
  <c r="AE13" i="4"/>
  <c r="AE25" i="4"/>
  <c r="AE37" i="4"/>
  <c r="AE14" i="4"/>
  <c r="AE26" i="4"/>
  <c r="AE38" i="4"/>
  <c r="AE15" i="4"/>
  <c r="AE27" i="4"/>
  <c r="AE16" i="4"/>
  <c r="AE28" i="4"/>
  <c r="AE17" i="4"/>
  <c r="AE29" i="4"/>
  <c r="AE18" i="4"/>
  <c r="AE30" i="4"/>
  <c r="AE19" i="4"/>
  <c r="AE31" i="4"/>
  <c r="AE20" i="4"/>
  <c r="AE32" i="4"/>
  <c r="AE21" i="4"/>
  <c r="AE33" i="4"/>
  <c r="AE22" i="4"/>
  <c r="AE34" i="4"/>
  <c r="AE12" i="2"/>
  <c r="AD22" i="4"/>
  <c r="AD34" i="4"/>
  <c r="AD23" i="4"/>
  <c r="AE15" i="2"/>
  <c r="AE16" i="2"/>
  <c r="AE32" i="2"/>
  <c r="AD37" i="2"/>
  <c r="AE33" i="2"/>
  <c r="AE24" i="2"/>
  <c r="AE25" i="2"/>
  <c r="AE13" i="2"/>
  <c r="AE26" i="2"/>
  <c r="AE27" i="2"/>
  <c r="AE29" i="2"/>
  <c r="AE30" i="2"/>
  <c r="AE31" i="2"/>
  <c r="AD12" i="2"/>
  <c r="AE20" i="2"/>
  <c r="AE21" i="2"/>
  <c r="AE34" i="2"/>
  <c r="AE14" i="2"/>
  <c r="AE28" i="2"/>
  <c r="AE17" i="2"/>
  <c r="AE18" i="2"/>
  <c r="AE19" i="2"/>
  <c r="AE22" i="2"/>
  <c r="AE36" i="2"/>
  <c r="AE37" i="2"/>
  <c r="AE23" i="2"/>
  <c r="AD25" i="2"/>
  <c r="AD27" i="2"/>
  <c r="AD23" i="2"/>
  <c r="AD35" i="2"/>
  <c r="AD24" i="2"/>
  <c r="AD36" i="2"/>
  <c r="AD13" i="2"/>
  <c r="AD14" i="2"/>
  <c r="AD26" i="2"/>
  <c r="AD15" i="2"/>
  <c r="AD16" i="2"/>
  <c r="AD28" i="2"/>
  <c r="AD17" i="2"/>
  <c r="AD29" i="2"/>
  <c r="AD18" i="2"/>
  <c r="AD30" i="2"/>
  <c r="AD19" i="2"/>
  <c r="AD31" i="2"/>
  <c r="AD20" i="2"/>
  <c r="AD32" i="2"/>
  <c r="AD21" i="2"/>
  <c r="AD33" i="2"/>
  <c r="AD22" i="2"/>
  <c r="AC32" i="4"/>
  <c r="AC34" i="4"/>
  <c r="AC23" i="4"/>
  <c r="AC36" i="4"/>
  <c r="AC13" i="4"/>
  <c r="AC14" i="4"/>
  <c r="AC26" i="4"/>
  <c r="AC38" i="4"/>
  <c r="AC15" i="4"/>
  <c r="AC27" i="4"/>
  <c r="AC37" i="4"/>
  <c r="AC17" i="4"/>
  <c r="AC29" i="4"/>
  <c r="AC19" i="4"/>
  <c r="AC20" i="4"/>
  <c r="AC22" i="4"/>
  <c r="AC35" i="4"/>
  <c r="AC24" i="4"/>
  <c r="AC25" i="4"/>
  <c r="AC16" i="4"/>
  <c r="AC28" i="4"/>
  <c r="AC18" i="4"/>
  <c r="AC30" i="4"/>
  <c r="AC31" i="4"/>
  <c r="AC21" i="4"/>
  <c r="AC26" i="2"/>
  <c r="AC33" i="2"/>
  <c r="AC17" i="2"/>
  <c r="AC18" i="2"/>
  <c r="AC20" i="2"/>
  <c r="AC25" i="2"/>
  <c r="AC34" i="2"/>
  <c r="AC12" i="2"/>
  <c r="AC28" i="2"/>
  <c r="AC13" i="2"/>
  <c r="AC29" i="2"/>
  <c r="AC14" i="2"/>
  <c r="AC30" i="2"/>
  <c r="AC15" i="2"/>
  <c r="AC23" i="2"/>
  <c r="AC31" i="2"/>
  <c r="AC36" i="2"/>
  <c r="AC21" i="2"/>
  <c r="AC37" i="2"/>
  <c r="AC22" i="2"/>
  <c r="AC16" i="2"/>
  <c r="AC24" i="2"/>
  <c r="AC32" i="2"/>
  <c r="AC19" i="2"/>
  <c r="AC27" i="2"/>
  <c r="AB24" i="4"/>
  <c r="AB22" i="4"/>
  <c r="AB23" i="4"/>
  <c r="AB35" i="4"/>
  <c r="AB14" i="4"/>
  <c r="AB30" i="4"/>
  <c r="AB15" i="4"/>
  <c r="AB31" i="4"/>
  <c r="AB16" i="4"/>
  <c r="AB32" i="4"/>
  <c r="AB17" i="4"/>
  <c r="AB25" i="4"/>
  <c r="AB18" i="4"/>
  <c r="AB26" i="4"/>
  <c r="AB34" i="4"/>
  <c r="AB19" i="4"/>
  <c r="AB20" i="4"/>
  <c r="AB28" i="4"/>
  <c r="AB36" i="4"/>
  <c r="AB27" i="4"/>
  <c r="AB13" i="4"/>
  <c r="AB21" i="4"/>
  <c r="AB29" i="4"/>
  <c r="AB37" i="4"/>
  <c r="AB22" i="2"/>
  <c r="AB30" i="2"/>
  <c r="AB15" i="2"/>
  <c r="AB23" i="2"/>
  <c r="AB31" i="2"/>
  <c r="AB14" i="2"/>
  <c r="AB16" i="2"/>
  <c r="AB24" i="2"/>
  <c r="AB32" i="2"/>
  <c r="AB17" i="2"/>
  <c r="AB25" i="2"/>
  <c r="AB33" i="2"/>
  <c r="AB18" i="2"/>
  <c r="AB26" i="2"/>
  <c r="AB34" i="2"/>
  <c r="AB19" i="2"/>
  <c r="AB27" i="2"/>
  <c r="AB35" i="2"/>
  <c r="AB12" i="2"/>
  <c r="AB20" i="2"/>
  <c r="AB28" i="2"/>
  <c r="AB36" i="2"/>
  <c r="AB13" i="2"/>
  <c r="AB21" i="2"/>
  <c r="AB29" i="2"/>
  <c r="AA15" i="4"/>
  <c r="AA24" i="4"/>
  <c r="AA33" i="4"/>
  <c r="AA26" i="4"/>
  <c r="AA34" i="4"/>
  <c r="AA19" i="4"/>
  <c r="AA27" i="4"/>
  <c r="AA35" i="4"/>
  <c r="AA31" i="4"/>
  <c r="AA17" i="4"/>
  <c r="AA12" i="4"/>
  <c r="AA20" i="4"/>
  <c r="AA28" i="4"/>
  <c r="AA36" i="4"/>
  <c r="AA32" i="4"/>
  <c r="AA13" i="4"/>
  <c r="AA21" i="4"/>
  <c r="AA29" i="4"/>
  <c r="AA37" i="4"/>
  <c r="AA23" i="4"/>
  <c r="AA16" i="4"/>
  <c r="AA25" i="4"/>
  <c r="AA14" i="4"/>
  <c r="AA22" i="4"/>
  <c r="AA30" i="4"/>
  <c r="W10" i="4"/>
  <c r="X10" i="2" s="1"/>
  <c r="Y10" i="4"/>
  <c r="Z10" i="2" s="1"/>
  <c r="X10" i="4"/>
  <c r="Y10" i="2" s="1"/>
  <c r="K4" i="2" l="1"/>
  <c r="K36" i="2" l="1"/>
  <c r="K37" i="2" s="1"/>
  <c r="J36" i="4"/>
  <c r="J37" i="4" s="1"/>
  <c r="D38" i="4"/>
  <c r="E38" i="4"/>
  <c r="F38" i="4"/>
  <c r="G38" i="4"/>
  <c r="H38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M32" i="4"/>
  <c r="L33" i="4"/>
  <c r="L34" i="4"/>
  <c r="L35" i="4"/>
  <c r="L36" i="4"/>
  <c r="L37" i="4"/>
  <c r="L38" i="4"/>
  <c r="L12" i="4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P25" i="2" s="1"/>
  <c r="M26" i="2"/>
  <c r="M27" i="2"/>
  <c r="M28" i="2"/>
  <c r="M29" i="2"/>
  <c r="M30" i="2"/>
  <c r="M31" i="2"/>
  <c r="M32" i="2"/>
  <c r="M33" i="2"/>
  <c r="M34" i="2"/>
  <c r="M35" i="2"/>
  <c r="M36" i="2"/>
  <c r="M37" i="2"/>
  <c r="M12" i="2"/>
  <c r="C13" i="2"/>
  <c r="I13" i="2" s="1"/>
  <c r="C14" i="2"/>
  <c r="I14" i="2"/>
  <c r="C15" i="2"/>
  <c r="I15" i="2" s="1"/>
  <c r="C16" i="2"/>
  <c r="I16" i="2" s="1"/>
  <c r="C17" i="2"/>
  <c r="H17" i="2" s="1"/>
  <c r="I17" i="2"/>
  <c r="C18" i="2"/>
  <c r="I18" i="2" s="1"/>
  <c r="C19" i="2"/>
  <c r="I19" i="2" s="1"/>
  <c r="C20" i="2"/>
  <c r="I20" i="2"/>
  <c r="C21" i="2"/>
  <c r="I21" i="2" s="1"/>
  <c r="C22" i="2"/>
  <c r="I22" i="2" s="1"/>
  <c r="C23" i="2"/>
  <c r="D23" i="2" s="1"/>
  <c r="I23" i="2"/>
  <c r="C24" i="2"/>
  <c r="I24" i="2" s="1"/>
  <c r="C25" i="2"/>
  <c r="I25" i="2" s="1"/>
  <c r="C26" i="2"/>
  <c r="I26" i="2"/>
  <c r="C27" i="2"/>
  <c r="I27" i="2" s="1"/>
  <c r="C28" i="2"/>
  <c r="I28" i="2" s="1"/>
  <c r="C29" i="2"/>
  <c r="H29" i="2" s="1"/>
  <c r="I29" i="2"/>
  <c r="C30" i="2"/>
  <c r="G30" i="2" s="1"/>
  <c r="C31" i="2"/>
  <c r="I31" i="2" s="1"/>
  <c r="C32" i="2"/>
  <c r="I32" i="2"/>
  <c r="C33" i="2"/>
  <c r="I33" i="2" s="1"/>
  <c r="C34" i="2"/>
  <c r="G34" i="2" s="1"/>
  <c r="B35" i="2"/>
  <c r="C35" i="2"/>
  <c r="H35" i="2" s="1"/>
  <c r="B36" i="2"/>
  <c r="C12" i="2"/>
  <c r="I12" i="2" s="1"/>
  <c r="E11" i="2"/>
  <c r="F11" i="2" s="1"/>
  <c r="C13" i="4"/>
  <c r="H13" i="4" s="1"/>
  <c r="C14" i="4"/>
  <c r="H14" i="4" s="1"/>
  <c r="C15" i="4"/>
  <c r="H15" i="4" s="1"/>
  <c r="C16" i="4"/>
  <c r="H16" i="4" s="1"/>
  <c r="C17" i="4"/>
  <c r="H17" i="4" s="1"/>
  <c r="C18" i="4"/>
  <c r="H18" i="4" s="1"/>
  <c r="C19" i="4"/>
  <c r="H19" i="4" s="1"/>
  <c r="C20" i="4"/>
  <c r="C21" i="4"/>
  <c r="H21" i="4" s="1"/>
  <c r="C22" i="4"/>
  <c r="H22" i="4" s="1"/>
  <c r="C23" i="4"/>
  <c r="G23" i="4" s="1"/>
  <c r="H23" i="4"/>
  <c r="C24" i="4"/>
  <c r="D24" i="4" s="1"/>
  <c r="C25" i="4"/>
  <c r="H25" i="4" s="1"/>
  <c r="C26" i="4"/>
  <c r="H26" i="4" s="1"/>
  <c r="C27" i="4"/>
  <c r="H27" i="4" s="1"/>
  <c r="C28" i="4"/>
  <c r="C29" i="4"/>
  <c r="H29" i="4" s="1"/>
  <c r="C30" i="4"/>
  <c r="H30" i="4" s="1"/>
  <c r="C31" i="4"/>
  <c r="H31" i="4" s="1"/>
  <c r="C32" i="4"/>
  <c r="E32" i="4" s="1"/>
  <c r="C33" i="4"/>
  <c r="H33" i="4" s="1"/>
  <c r="C34" i="4"/>
  <c r="H34" i="4" s="1"/>
  <c r="C35" i="4"/>
  <c r="H35" i="4" s="1"/>
  <c r="C36" i="4"/>
  <c r="C37" i="4"/>
  <c r="H37" i="4" s="1"/>
  <c r="C12" i="4"/>
  <c r="H12" i="4" s="1"/>
  <c r="H11" i="4"/>
  <c r="H14" i="2"/>
  <c r="H15" i="2"/>
  <c r="H20" i="2"/>
  <c r="H21" i="2"/>
  <c r="H23" i="2"/>
  <c r="H24" i="2"/>
  <c r="H26" i="2"/>
  <c r="H27" i="2"/>
  <c r="H32" i="2"/>
  <c r="H33" i="2"/>
  <c r="H11" i="2"/>
  <c r="G33" i="2"/>
  <c r="G32" i="2"/>
  <c r="G27" i="2"/>
  <c r="G26" i="2"/>
  <c r="G24" i="2"/>
  <c r="G23" i="2"/>
  <c r="G21" i="2"/>
  <c r="G20" i="2"/>
  <c r="G17" i="2"/>
  <c r="G16" i="2"/>
  <c r="G15" i="2"/>
  <c r="G14" i="2"/>
  <c r="G35" i="4"/>
  <c r="G34" i="4"/>
  <c r="G29" i="4"/>
  <c r="G27" i="4"/>
  <c r="G13" i="4"/>
  <c r="F37" i="4"/>
  <c r="F35" i="4"/>
  <c r="F31" i="4"/>
  <c r="F30" i="4"/>
  <c r="F27" i="4"/>
  <c r="F15" i="4"/>
  <c r="F13" i="4"/>
  <c r="E11" i="4"/>
  <c r="A36" i="4"/>
  <c r="A37" i="4" s="1"/>
  <c r="D36" i="4"/>
  <c r="E35" i="4"/>
  <c r="D35" i="4"/>
  <c r="E34" i="4"/>
  <c r="D34" i="4"/>
  <c r="E29" i="4"/>
  <c r="D29" i="4"/>
  <c r="D28" i="4"/>
  <c r="E27" i="4"/>
  <c r="D27" i="4"/>
  <c r="E26" i="4"/>
  <c r="E23" i="4"/>
  <c r="D23" i="4"/>
  <c r="D20" i="4"/>
  <c r="E18" i="4"/>
  <c r="E14" i="4"/>
  <c r="E13" i="4"/>
  <c r="D13" i="4"/>
  <c r="E12" i="4"/>
  <c r="F33" i="2"/>
  <c r="F32" i="2"/>
  <c r="F27" i="2"/>
  <c r="F26" i="2"/>
  <c r="F24" i="2"/>
  <c r="F23" i="2"/>
  <c r="F21" i="2"/>
  <c r="F20" i="2"/>
  <c r="F15" i="2"/>
  <c r="F14" i="2"/>
  <c r="D21" i="2"/>
  <c r="D26" i="2"/>
  <c r="D27" i="2"/>
  <c r="D29" i="2"/>
  <c r="D32" i="2"/>
  <c r="D33" i="2"/>
  <c r="A36" i="2"/>
  <c r="A37" i="2" s="1"/>
  <c r="E34" i="2"/>
  <c r="E33" i="2"/>
  <c r="E32" i="2"/>
  <c r="E29" i="2"/>
  <c r="E28" i="2"/>
  <c r="E27" i="2"/>
  <c r="E26" i="2"/>
  <c r="E23" i="2"/>
  <c r="E21" i="2"/>
  <c r="D20" i="2"/>
  <c r="E20" i="2"/>
  <c r="E17" i="2"/>
  <c r="D15" i="2"/>
  <c r="E15" i="2"/>
  <c r="D14" i="2"/>
  <c r="E14" i="2"/>
  <c r="Z27" i="4" l="1"/>
  <c r="Y27" i="4"/>
  <c r="X27" i="4"/>
  <c r="W27" i="4"/>
  <c r="V27" i="4"/>
  <c r="U27" i="4"/>
  <c r="AA12" i="2"/>
  <c r="Z12" i="2"/>
  <c r="Y12" i="2"/>
  <c r="X12" i="2"/>
  <c r="W12" i="2"/>
  <c r="V12" i="2"/>
  <c r="AA14" i="2"/>
  <c r="Z14" i="2"/>
  <c r="Y14" i="2"/>
  <c r="X14" i="2"/>
  <c r="W14" i="2"/>
  <c r="V14" i="2"/>
  <c r="Z26" i="4"/>
  <c r="Y26" i="4"/>
  <c r="X26" i="4"/>
  <c r="W26" i="4"/>
  <c r="V26" i="4"/>
  <c r="U26" i="4"/>
  <c r="E22" i="2"/>
  <c r="E30" i="2"/>
  <c r="D30" i="2"/>
  <c r="G25" i="2"/>
  <c r="AA37" i="2"/>
  <c r="Z37" i="2"/>
  <c r="Y37" i="2"/>
  <c r="X37" i="2"/>
  <c r="W37" i="2"/>
  <c r="V37" i="2"/>
  <c r="AA21" i="2"/>
  <c r="Z21" i="2"/>
  <c r="Y21" i="2"/>
  <c r="X21" i="2"/>
  <c r="W21" i="2"/>
  <c r="V21" i="2"/>
  <c r="Z18" i="4"/>
  <c r="Y18" i="4"/>
  <c r="X18" i="4"/>
  <c r="W18" i="4"/>
  <c r="V18" i="4"/>
  <c r="U18" i="4"/>
  <c r="G18" i="2"/>
  <c r="AA36" i="2"/>
  <c r="Z36" i="2"/>
  <c r="Y36" i="2"/>
  <c r="X36" i="2"/>
  <c r="W36" i="2"/>
  <c r="V36" i="2"/>
  <c r="M24" i="4"/>
  <c r="Z24" i="4"/>
  <c r="Y24" i="4"/>
  <c r="X24" i="4"/>
  <c r="W24" i="4"/>
  <c r="V24" i="4"/>
  <c r="U24" i="4"/>
  <c r="AA35" i="2"/>
  <c r="Z35" i="2"/>
  <c r="Y35" i="2"/>
  <c r="X35" i="2"/>
  <c r="W35" i="2"/>
  <c r="V35" i="2"/>
  <c r="AA27" i="2"/>
  <c r="Z27" i="2"/>
  <c r="Y27" i="2"/>
  <c r="X27" i="2"/>
  <c r="W27" i="2"/>
  <c r="V27" i="2"/>
  <c r="AA19" i="2"/>
  <c r="Z19" i="2"/>
  <c r="Y19" i="2"/>
  <c r="X19" i="2"/>
  <c r="W19" i="2"/>
  <c r="V19" i="2"/>
  <c r="Z38" i="4"/>
  <c r="Y38" i="4"/>
  <c r="X38" i="4"/>
  <c r="W38" i="4"/>
  <c r="V38" i="4"/>
  <c r="U38" i="4"/>
  <c r="Z31" i="4"/>
  <c r="Y31" i="4"/>
  <c r="X31" i="4"/>
  <c r="W31" i="4"/>
  <c r="V31" i="4"/>
  <c r="U31" i="4"/>
  <c r="Z23" i="4"/>
  <c r="Y23" i="4"/>
  <c r="X23" i="4"/>
  <c r="W23" i="4"/>
  <c r="V23" i="4"/>
  <c r="U23" i="4"/>
  <c r="Z16" i="4"/>
  <c r="Y16" i="4"/>
  <c r="X16" i="4"/>
  <c r="W16" i="4"/>
  <c r="V16" i="4"/>
  <c r="U16" i="4"/>
  <c r="AA31" i="2"/>
  <c r="Z31" i="2"/>
  <c r="Y31" i="2"/>
  <c r="X31" i="2"/>
  <c r="W31" i="2"/>
  <c r="V31" i="2"/>
  <c r="Z20" i="4"/>
  <c r="Y20" i="4"/>
  <c r="X20" i="4"/>
  <c r="W20" i="4"/>
  <c r="V20" i="4"/>
  <c r="U20" i="4"/>
  <c r="E12" i="2"/>
  <c r="E18" i="2"/>
  <c r="E25" i="2"/>
  <c r="F18" i="2"/>
  <c r="F30" i="2"/>
  <c r="E15" i="4"/>
  <c r="E24" i="4"/>
  <c r="D31" i="4"/>
  <c r="F25" i="4"/>
  <c r="G15" i="4"/>
  <c r="G12" i="2"/>
  <c r="G28" i="2"/>
  <c r="H30" i="2"/>
  <c r="H18" i="2"/>
  <c r="AA34" i="2"/>
  <c r="Z34" i="2"/>
  <c r="Y34" i="2"/>
  <c r="X34" i="2"/>
  <c r="W34" i="2"/>
  <c r="V34" i="2"/>
  <c r="AA26" i="2"/>
  <c r="Z26" i="2"/>
  <c r="Y26" i="2"/>
  <c r="X26" i="2"/>
  <c r="W26" i="2"/>
  <c r="V26" i="2"/>
  <c r="AA18" i="2"/>
  <c r="Z18" i="2"/>
  <c r="Y18" i="2"/>
  <c r="X18" i="2"/>
  <c r="W18" i="2"/>
  <c r="V18" i="2"/>
  <c r="Z37" i="4"/>
  <c r="Y37" i="4"/>
  <c r="X37" i="4"/>
  <c r="W37" i="4"/>
  <c r="V37" i="4"/>
  <c r="U37" i="4"/>
  <c r="Z30" i="4"/>
  <c r="Y30" i="4"/>
  <c r="X30" i="4"/>
  <c r="W30" i="4"/>
  <c r="V30" i="4"/>
  <c r="U30" i="4"/>
  <c r="Z22" i="4"/>
  <c r="Y22" i="4"/>
  <c r="X22" i="4"/>
  <c r="W22" i="4"/>
  <c r="V22" i="4"/>
  <c r="U22" i="4"/>
  <c r="Z15" i="4"/>
  <c r="Y15" i="4"/>
  <c r="X15" i="4"/>
  <c r="W15" i="4"/>
  <c r="V15" i="4"/>
  <c r="U15" i="4"/>
  <c r="AA15" i="2"/>
  <c r="Z15" i="2"/>
  <c r="Y15" i="2"/>
  <c r="X15" i="2"/>
  <c r="W15" i="2"/>
  <c r="V15" i="2"/>
  <c r="AA22" i="2"/>
  <c r="Z22" i="2"/>
  <c r="Y22" i="2"/>
  <c r="X22" i="2"/>
  <c r="W22" i="2"/>
  <c r="V22" i="2"/>
  <c r="Z33" i="4"/>
  <c r="Y33" i="4"/>
  <c r="X33" i="4"/>
  <c r="W33" i="4"/>
  <c r="V33" i="4"/>
  <c r="U33" i="4"/>
  <c r="H12" i="2"/>
  <c r="AA29" i="2"/>
  <c r="Z29" i="2"/>
  <c r="Y29" i="2"/>
  <c r="X29" i="2"/>
  <c r="W29" i="2"/>
  <c r="V29" i="2"/>
  <c r="AA13" i="2"/>
  <c r="Z13" i="2"/>
  <c r="Y13" i="2"/>
  <c r="X13" i="2"/>
  <c r="W13" i="2"/>
  <c r="V13" i="2"/>
  <c r="E31" i="2"/>
  <c r="F18" i="4"/>
  <c r="AA28" i="2"/>
  <c r="Z28" i="2"/>
  <c r="Y28" i="2"/>
  <c r="X28" i="2"/>
  <c r="W28" i="2"/>
  <c r="V28" i="2"/>
  <c r="D17" i="2"/>
  <c r="E24" i="2"/>
  <c r="F17" i="2"/>
  <c r="F29" i="2"/>
  <c r="D15" i="4"/>
  <c r="F23" i="4"/>
  <c r="G37" i="4"/>
  <c r="G19" i="2"/>
  <c r="D24" i="2"/>
  <c r="D37" i="4"/>
  <c r="AA23" i="2"/>
  <c r="Z23" i="2"/>
  <c r="Y23" i="2"/>
  <c r="X23" i="2"/>
  <c r="W23" i="2"/>
  <c r="V23" i="2"/>
  <c r="Z34" i="4"/>
  <c r="Y34" i="4"/>
  <c r="X34" i="4"/>
  <c r="W34" i="4"/>
  <c r="V34" i="4"/>
  <c r="U34" i="4"/>
  <c r="F12" i="2"/>
  <c r="AA30" i="2"/>
  <c r="Z30" i="2"/>
  <c r="Y30" i="2"/>
  <c r="X30" i="2"/>
  <c r="W30" i="2"/>
  <c r="V30" i="2"/>
  <c r="Z19" i="4"/>
  <c r="Y19" i="4"/>
  <c r="X19" i="4"/>
  <c r="W19" i="4"/>
  <c r="V19" i="4"/>
  <c r="U19" i="4"/>
  <c r="Z25" i="4"/>
  <c r="Y25" i="4"/>
  <c r="X25" i="4"/>
  <c r="W25" i="4"/>
  <c r="V25" i="4"/>
  <c r="U25" i="4"/>
  <c r="AA20" i="2"/>
  <c r="Z20" i="2"/>
  <c r="Y20" i="2"/>
  <c r="X20" i="2"/>
  <c r="W20" i="2"/>
  <c r="V20" i="2"/>
  <c r="Z12" i="4"/>
  <c r="Y12" i="4"/>
  <c r="X12" i="4"/>
  <c r="W12" i="4"/>
  <c r="V12" i="4"/>
  <c r="U12" i="4"/>
  <c r="Z32" i="4"/>
  <c r="Y32" i="4"/>
  <c r="X32" i="4"/>
  <c r="W32" i="4"/>
  <c r="V32" i="4"/>
  <c r="U32" i="4"/>
  <c r="Z17" i="4"/>
  <c r="Y17" i="4"/>
  <c r="X17" i="4"/>
  <c r="W17" i="4"/>
  <c r="V17" i="4"/>
  <c r="U17" i="4"/>
  <c r="D12" i="2"/>
  <c r="D18" i="2"/>
  <c r="D16" i="4"/>
  <c r="D25" i="4"/>
  <c r="D32" i="4"/>
  <c r="G18" i="4"/>
  <c r="G13" i="2"/>
  <c r="G29" i="2"/>
  <c r="AA33" i="2"/>
  <c r="Z33" i="2"/>
  <c r="Y33" i="2"/>
  <c r="X33" i="2"/>
  <c r="W33" i="2"/>
  <c r="V33" i="2"/>
  <c r="AA25" i="2"/>
  <c r="Z25" i="2"/>
  <c r="Y25" i="2"/>
  <c r="X25" i="2"/>
  <c r="W25" i="2"/>
  <c r="V25" i="2"/>
  <c r="AA17" i="2"/>
  <c r="Z17" i="2"/>
  <c r="Y17" i="2"/>
  <c r="X17" i="2"/>
  <c r="W17" i="2"/>
  <c r="V17" i="2"/>
  <c r="M36" i="4"/>
  <c r="Z36" i="4"/>
  <c r="Y36" i="4"/>
  <c r="X36" i="4"/>
  <c r="W36" i="4"/>
  <c r="V36" i="4"/>
  <c r="U36" i="4"/>
  <c r="Z29" i="4"/>
  <c r="Y29" i="4"/>
  <c r="X29" i="4"/>
  <c r="W29" i="4"/>
  <c r="V29" i="4"/>
  <c r="U29" i="4"/>
  <c r="Z21" i="4"/>
  <c r="Y21" i="4"/>
  <c r="X21" i="4"/>
  <c r="W21" i="4"/>
  <c r="V21" i="4"/>
  <c r="U21" i="4"/>
  <c r="Z14" i="4"/>
  <c r="Y14" i="4"/>
  <c r="X14" i="4"/>
  <c r="W14" i="4"/>
  <c r="V14" i="4"/>
  <c r="U14" i="4"/>
  <c r="D18" i="4"/>
  <c r="E37" i="4"/>
  <c r="F29" i="4"/>
  <c r="G22" i="2"/>
  <c r="AA32" i="2"/>
  <c r="Z32" i="2"/>
  <c r="Y32" i="2"/>
  <c r="X32" i="2"/>
  <c r="W32" i="2"/>
  <c r="V32" i="2"/>
  <c r="AA24" i="2"/>
  <c r="Z24" i="2"/>
  <c r="Y24" i="2"/>
  <c r="X24" i="2"/>
  <c r="W24" i="2"/>
  <c r="V24" i="2"/>
  <c r="AA16" i="2"/>
  <c r="Z16" i="2"/>
  <c r="Y16" i="2"/>
  <c r="X16" i="2"/>
  <c r="W16" i="2"/>
  <c r="V16" i="2"/>
  <c r="Z35" i="4"/>
  <c r="Y35" i="4"/>
  <c r="X35" i="4"/>
  <c r="W35" i="4"/>
  <c r="V35" i="4"/>
  <c r="U35" i="4"/>
  <c r="Z28" i="4"/>
  <c r="Y28" i="4"/>
  <c r="X28" i="4"/>
  <c r="W28" i="4"/>
  <c r="V28" i="4"/>
  <c r="U28" i="4"/>
  <c r="M20" i="4"/>
  <c r="Z13" i="4"/>
  <c r="Y13" i="4"/>
  <c r="X13" i="4"/>
  <c r="W13" i="4"/>
  <c r="V13" i="4"/>
  <c r="U13" i="4"/>
  <c r="U36" i="2"/>
  <c r="T36" i="2"/>
  <c r="R36" i="2"/>
  <c r="S36" i="2"/>
  <c r="Q36" i="2"/>
  <c r="U30" i="2"/>
  <c r="T30" i="2"/>
  <c r="R30" i="2"/>
  <c r="S30" i="2"/>
  <c r="Q30" i="2"/>
  <c r="U24" i="2"/>
  <c r="T24" i="2"/>
  <c r="R24" i="2"/>
  <c r="S24" i="2"/>
  <c r="Q24" i="2"/>
  <c r="U18" i="2"/>
  <c r="T18" i="2"/>
  <c r="R18" i="2"/>
  <c r="S18" i="2"/>
  <c r="T37" i="4"/>
  <c r="S37" i="4"/>
  <c r="R37" i="4"/>
  <c r="Q37" i="4"/>
  <c r="T28" i="4"/>
  <c r="S28" i="4"/>
  <c r="R28" i="4"/>
  <c r="Q28" i="4"/>
  <c r="T25" i="4"/>
  <c r="S25" i="4"/>
  <c r="Q25" i="4"/>
  <c r="R25" i="4"/>
  <c r="N23" i="4"/>
  <c r="T23" i="4"/>
  <c r="S23" i="4"/>
  <c r="Q23" i="4"/>
  <c r="R23" i="4"/>
  <c r="T18" i="4"/>
  <c r="S18" i="4"/>
  <c r="R18" i="4"/>
  <c r="Q13" i="4"/>
  <c r="T13" i="4"/>
  <c r="S13" i="4"/>
  <c r="R13" i="4"/>
  <c r="E13" i="2"/>
  <c r="E16" i="2"/>
  <c r="E19" i="2"/>
  <c r="E16" i="4"/>
  <c r="D19" i="4"/>
  <c r="D21" i="4"/>
  <c r="E31" i="4"/>
  <c r="E33" i="4"/>
  <c r="F14" i="4"/>
  <c r="F19" i="4"/>
  <c r="G19" i="4"/>
  <c r="G26" i="4"/>
  <c r="G31" i="4"/>
  <c r="H34" i="2"/>
  <c r="H31" i="2"/>
  <c r="H28" i="2"/>
  <c r="H25" i="2"/>
  <c r="H22" i="2"/>
  <c r="H19" i="2"/>
  <c r="H16" i="2"/>
  <c r="H13" i="2"/>
  <c r="I30" i="2"/>
  <c r="U12" i="2"/>
  <c r="T12" i="2"/>
  <c r="R12" i="2"/>
  <c r="S12" i="2"/>
  <c r="U35" i="2"/>
  <c r="T35" i="2"/>
  <c r="R35" i="2"/>
  <c r="S35" i="2"/>
  <c r="Q35" i="2"/>
  <c r="O32" i="2"/>
  <c r="U32" i="2"/>
  <c r="T32" i="2"/>
  <c r="R32" i="2"/>
  <c r="S32" i="2"/>
  <c r="Q32" i="2"/>
  <c r="U29" i="2"/>
  <c r="T29" i="2"/>
  <c r="R29" i="2"/>
  <c r="S29" i="2"/>
  <c r="Q29" i="2"/>
  <c r="U26" i="2"/>
  <c r="T26" i="2"/>
  <c r="R26" i="2"/>
  <c r="S26" i="2"/>
  <c r="Q26" i="2"/>
  <c r="U23" i="2"/>
  <c r="T23" i="2"/>
  <c r="R23" i="2"/>
  <c r="S23" i="2"/>
  <c r="Q23" i="2"/>
  <c r="U20" i="2"/>
  <c r="T20" i="2"/>
  <c r="R20" i="2"/>
  <c r="S20" i="2"/>
  <c r="P17" i="2"/>
  <c r="U17" i="2"/>
  <c r="T17" i="2"/>
  <c r="R17" i="2"/>
  <c r="S17" i="2"/>
  <c r="U14" i="2"/>
  <c r="T14" i="2"/>
  <c r="R14" i="2"/>
  <c r="S14" i="2"/>
  <c r="Q12" i="4"/>
  <c r="T12" i="4"/>
  <c r="S12" i="4"/>
  <c r="R12" i="4"/>
  <c r="T34" i="4"/>
  <c r="S34" i="4"/>
  <c r="R34" i="4"/>
  <c r="Q34" i="4"/>
  <c r="T32" i="4"/>
  <c r="S32" i="4"/>
  <c r="Q32" i="4"/>
  <c r="R32" i="4"/>
  <c r="T29" i="4"/>
  <c r="S29" i="4"/>
  <c r="Q29" i="4"/>
  <c r="R29" i="4"/>
  <c r="T27" i="4"/>
  <c r="S27" i="4"/>
  <c r="Q27" i="4"/>
  <c r="R27" i="4"/>
  <c r="M22" i="4"/>
  <c r="T22" i="4"/>
  <c r="S22" i="4"/>
  <c r="R22" i="4"/>
  <c r="T20" i="4"/>
  <c r="S20" i="4"/>
  <c r="R20" i="4"/>
  <c r="Q17" i="4"/>
  <c r="T17" i="4"/>
  <c r="S17" i="4"/>
  <c r="R17" i="4"/>
  <c r="O15" i="4"/>
  <c r="T15" i="4"/>
  <c r="S15" i="4"/>
  <c r="R15" i="4"/>
  <c r="P33" i="2"/>
  <c r="U33" i="2"/>
  <c r="T33" i="2"/>
  <c r="R33" i="2"/>
  <c r="S33" i="2"/>
  <c r="Q33" i="2"/>
  <c r="U27" i="2"/>
  <c r="T27" i="2"/>
  <c r="R27" i="2"/>
  <c r="S27" i="2"/>
  <c r="Q27" i="2"/>
  <c r="P21" i="2"/>
  <c r="U21" i="2"/>
  <c r="T21" i="2"/>
  <c r="R21" i="2"/>
  <c r="S21" i="2"/>
  <c r="U15" i="2"/>
  <c r="T15" i="2"/>
  <c r="R15" i="2"/>
  <c r="S15" i="2"/>
  <c r="N15" i="2"/>
  <c r="T35" i="4"/>
  <c r="S35" i="4"/>
  <c r="Q35" i="4"/>
  <c r="R35" i="4"/>
  <c r="M30" i="4"/>
  <c r="T30" i="4"/>
  <c r="S30" i="4"/>
  <c r="Q30" i="4"/>
  <c r="R30" i="4"/>
  <c r="T16" i="4"/>
  <c r="S16" i="4"/>
  <c r="R16" i="4"/>
  <c r="D13" i="2"/>
  <c r="D16" i="2"/>
  <c r="D19" i="2"/>
  <c r="D34" i="2"/>
  <c r="D31" i="2"/>
  <c r="D28" i="2"/>
  <c r="D25" i="2"/>
  <c r="D22" i="2"/>
  <c r="F13" i="2"/>
  <c r="F16" i="2"/>
  <c r="F19" i="2"/>
  <c r="F22" i="2"/>
  <c r="F25" i="2"/>
  <c r="F28" i="2"/>
  <c r="F31" i="2"/>
  <c r="F34" i="2"/>
  <c r="E19" i="4"/>
  <c r="E21" i="4"/>
  <c r="D26" i="4"/>
  <c r="F21" i="4"/>
  <c r="F26" i="4"/>
  <c r="G16" i="4"/>
  <c r="G21" i="4"/>
  <c r="G31" i="2"/>
  <c r="I34" i="2"/>
  <c r="P37" i="2"/>
  <c r="U37" i="2"/>
  <c r="T37" i="2"/>
  <c r="S37" i="2"/>
  <c r="R37" i="2"/>
  <c r="Q37" i="2"/>
  <c r="U34" i="2"/>
  <c r="T34" i="2"/>
  <c r="S34" i="2"/>
  <c r="R34" i="2"/>
  <c r="Q34" i="2"/>
  <c r="U31" i="2"/>
  <c r="T31" i="2"/>
  <c r="S31" i="2"/>
  <c r="R31" i="2"/>
  <c r="Q31" i="2"/>
  <c r="U28" i="2"/>
  <c r="T28" i="2"/>
  <c r="S28" i="2"/>
  <c r="R28" i="2"/>
  <c r="Q28" i="2"/>
  <c r="U25" i="2"/>
  <c r="T25" i="2"/>
  <c r="S25" i="2"/>
  <c r="R25" i="2"/>
  <c r="Q25" i="2"/>
  <c r="U22" i="2"/>
  <c r="T22" i="2"/>
  <c r="S22" i="2"/>
  <c r="R22" i="2"/>
  <c r="U19" i="2"/>
  <c r="T19" i="2"/>
  <c r="S19" i="2"/>
  <c r="R19" i="2"/>
  <c r="U16" i="2"/>
  <c r="T16" i="2"/>
  <c r="S16" i="2"/>
  <c r="R16" i="2"/>
  <c r="U13" i="2"/>
  <c r="T13" i="2"/>
  <c r="S13" i="2"/>
  <c r="R13" i="2"/>
  <c r="M38" i="4"/>
  <c r="T38" i="4"/>
  <c r="S38" i="4"/>
  <c r="Q38" i="4"/>
  <c r="R38" i="4"/>
  <c r="T36" i="4"/>
  <c r="S36" i="4"/>
  <c r="Q36" i="4"/>
  <c r="R36" i="4"/>
  <c r="T33" i="4"/>
  <c r="S33" i="4"/>
  <c r="Q33" i="4"/>
  <c r="R33" i="4"/>
  <c r="P31" i="4"/>
  <c r="T31" i="4"/>
  <c r="S31" i="4"/>
  <c r="R31" i="4"/>
  <c r="Q31" i="4"/>
  <c r="M28" i="4"/>
  <c r="T26" i="4"/>
  <c r="S26" i="4"/>
  <c r="Q26" i="4"/>
  <c r="R26" i="4"/>
  <c r="T24" i="4"/>
  <c r="S24" i="4"/>
  <c r="Q24" i="4"/>
  <c r="R24" i="4"/>
  <c r="Q21" i="4"/>
  <c r="T21" i="4"/>
  <c r="S21" i="4"/>
  <c r="R21" i="4"/>
  <c r="T19" i="4"/>
  <c r="S19" i="4"/>
  <c r="R19" i="4"/>
  <c r="M16" i="4"/>
  <c r="M14" i="4"/>
  <c r="T14" i="4"/>
  <c r="S14" i="4"/>
  <c r="R14" i="4"/>
  <c r="Q20" i="2"/>
  <c r="N36" i="2"/>
  <c r="N20" i="2"/>
  <c r="O26" i="4"/>
  <c r="O18" i="4"/>
  <c r="Q18" i="4"/>
  <c r="D35" i="2"/>
  <c r="D17" i="4"/>
  <c r="E25" i="4"/>
  <c r="D30" i="4"/>
  <c r="G33" i="4"/>
  <c r="P35" i="2"/>
  <c r="P31" i="2"/>
  <c r="P27" i="2"/>
  <c r="P23" i="2"/>
  <c r="P19" i="2"/>
  <c r="P15" i="2"/>
  <c r="N35" i="2"/>
  <c r="N27" i="2"/>
  <c r="N19" i="2"/>
  <c r="P36" i="4"/>
  <c r="P28" i="4"/>
  <c r="P20" i="4"/>
  <c r="Q20" i="4"/>
  <c r="O36" i="2"/>
  <c r="O20" i="2"/>
  <c r="Q16" i="2"/>
  <c r="N28" i="2"/>
  <c r="O34" i="4"/>
  <c r="M23" i="4"/>
  <c r="M15" i="4"/>
  <c r="Q15" i="4"/>
  <c r="P15" i="4"/>
  <c r="D22" i="4"/>
  <c r="E30" i="4"/>
  <c r="F17" i="4"/>
  <c r="F22" i="4"/>
  <c r="F33" i="4"/>
  <c r="G12" i="4"/>
  <c r="G17" i="4"/>
  <c r="G35" i="2"/>
  <c r="N32" i="2"/>
  <c r="N24" i="2"/>
  <c r="N16" i="2"/>
  <c r="O38" i="4"/>
  <c r="M35" i="4"/>
  <c r="O30" i="4"/>
  <c r="M27" i="4"/>
  <c r="O22" i="4"/>
  <c r="Q22" i="4"/>
  <c r="M19" i="4"/>
  <c r="Q19" i="4"/>
  <c r="O14" i="4"/>
  <c r="Q14" i="4"/>
  <c r="O16" i="2"/>
  <c r="Q15" i="2"/>
  <c r="M31" i="4"/>
  <c r="O24" i="2"/>
  <c r="O31" i="4"/>
  <c r="E17" i="4"/>
  <c r="E35" i="2"/>
  <c r="F35" i="2"/>
  <c r="D14" i="4"/>
  <c r="E22" i="4"/>
  <c r="D33" i="4"/>
  <c r="F34" i="4"/>
  <c r="G25" i="4"/>
  <c r="G30" i="4"/>
  <c r="I35" i="2"/>
  <c r="Q21" i="2"/>
  <c r="Q17" i="2"/>
  <c r="Q13" i="2"/>
  <c r="N31" i="2"/>
  <c r="N23" i="2"/>
  <c r="M34" i="4"/>
  <c r="P32" i="4"/>
  <c r="M26" i="4"/>
  <c r="P24" i="4"/>
  <c r="M18" i="4"/>
  <c r="P16" i="4"/>
  <c r="Q16" i="4"/>
  <c r="O28" i="2"/>
  <c r="N12" i="4"/>
  <c r="P29" i="2"/>
  <c r="P13" i="2"/>
  <c r="Q19" i="2"/>
  <c r="H36" i="4"/>
  <c r="G36" i="4"/>
  <c r="H28" i="4"/>
  <c r="G28" i="4"/>
  <c r="H20" i="4"/>
  <c r="G20" i="4"/>
  <c r="B37" i="2"/>
  <c r="C37" i="2" s="1"/>
  <c r="C36" i="2"/>
  <c r="O12" i="2"/>
  <c r="N12" i="2"/>
  <c r="Q12" i="2"/>
  <c r="P12" i="2"/>
  <c r="O34" i="2"/>
  <c r="N34" i="2"/>
  <c r="P34" i="2"/>
  <c r="O30" i="2"/>
  <c r="N30" i="2"/>
  <c r="P30" i="2"/>
  <c r="O26" i="2"/>
  <c r="N26" i="2"/>
  <c r="P26" i="2"/>
  <c r="O22" i="2"/>
  <c r="N22" i="2"/>
  <c r="Q22" i="2"/>
  <c r="P22" i="2"/>
  <c r="O18" i="2"/>
  <c r="N18" i="2"/>
  <c r="Q18" i="2"/>
  <c r="P18" i="2"/>
  <c r="O14" i="2"/>
  <c r="N14" i="2"/>
  <c r="Q14" i="2"/>
  <c r="P14" i="2"/>
  <c r="N27" i="4"/>
  <c r="E20" i="4"/>
  <c r="E28" i="4"/>
  <c r="E36" i="4"/>
  <c r="P37" i="4"/>
  <c r="O37" i="4"/>
  <c r="N37" i="4"/>
  <c r="M37" i="4"/>
  <c r="P29" i="4"/>
  <c r="O29" i="4"/>
  <c r="N29" i="4"/>
  <c r="M29" i="4"/>
  <c r="P21" i="4"/>
  <c r="O21" i="4"/>
  <c r="N21" i="4"/>
  <c r="M21" i="4"/>
  <c r="P13" i="4"/>
  <c r="O13" i="4"/>
  <c r="N13" i="4"/>
  <c r="M13" i="4"/>
  <c r="O27" i="4"/>
  <c r="P19" i="4"/>
  <c r="P35" i="4"/>
  <c r="G22" i="4"/>
  <c r="H32" i="4"/>
  <c r="G32" i="4"/>
  <c r="H24" i="4"/>
  <c r="G24" i="4"/>
  <c r="P12" i="4"/>
  <c r="O12" i="4"/>
  <c r="N35" i="4"/>
  <c r="N19" i="4"/>
  <c r="O23" i="4"/>
  <c r="P23" i="4"/>
  <c r="D12" i="4"/>
  <c r="F12" i="4"/>
  <c r="F16" i="4"/>
  <c r="F20" i="4"/>
  <c r="F24" i="4"/>
  <c r="F28" i="4"/>
  <c r="F32" i="4"/>
  <c r="F36" i="4"/>
  <c r="G14" i="4"/>
  <c r="P33" i="4"/>
  <c r="O33" i="4"/>
  <c r="N33" i="4"/>
  <c r="M33" i="4"/>
  <c r="P25" i="4"/>
  <c r="O25" i="4"/>
  <c r="N25" i="4"/>
  <c r="M25" i="4"/>
  <c r="P17" i="4"/>
  <c r="O17" i="4"/>
  <c r="N17" i="4"/>
  <c r="M17" i="4"/>
  <c r="N31" i="4"/>
  <c r="N15" i="4"/>
  <c r="O35" i="4"/>
  <c r="O19" i="4"/>
  <c r="M12" i="4"/>
  <c r="P27" i="4"/>
  <c r="N37" i="2"/>
  <c r="N33" i="2"/>
  <c r="N29" i="2"/>
  <c r="N25" i="2"/>
  <c r="N21" i="2"/>
  <c r="N17" i="2"/>
  <c r="N13" i="2"/>
  <c r="O37" i="2"/>
  <c r="O33" i="2"/>
  <c r="O29" i="2"/>
  <c r="O25" i="2"/>
  <c r="O21" i="2"/>
  <c r="O17" i="2"/>
  <c r="O13" i="2"/>
  <c r="N36" i="4"/>
  <c r="N32" i="4"/>
  <c r="N28" i="4"/>
  <c r="N24" i="4"/>
  <c r="N20" i="4"/>
  <c r="N16" i="4"/>
  <c r="O36" i="4"/>
  <c r="O32" i="4"/>
  <c r="O28" i="4"/>
  <c r="O24" i="4"/>
  <c r="O20" i="4"/>
  <c r="O16" i="4"/>
  <c r="P14" i="4"/>
  <c r="P18" i="4"/>
  <c r="P22" i="4"/>
  <c r="P26" i="4"/>
  <c r="P30" i="4"/>
  <c r="P34" i="4"/>
  <c r="P38" i="4"/>
  <c r="O35" i="2"/>
  <c r="O31" i="2"/>
  <c r="O27" i="2"/>
  <c r="O23" i="2"/>
  <c r="O19" i="2"/>
  <c r="O15" i="2"/>
  <c r="N38" i="4"/>
  <c r="N34" i="4"/>
  <c r="N30" i="4"/>
  <c r="N26" i="4"/>
  <c r="N22" i="4"/>
  <c r="N18" i="4"/>
  <c r="N14" i="4"/>
  <c r="P36" i="2"/>
  <c r="P32" i="2"/>
  <c r="P28" i="2"/>
  <c r="P24" i="2"/>
  <c r="P20" i="2"/>
  <c r="P16" i="2"/>
  <c r="I37" i="2" l="1"/>
  <c r="D37" i="2"/>
  <c r="G37" i="2"/>
  <c r="E37" i="2"/>
  <c r="H37" i="2"/>
  <c r="F37" i="2"/>
  <c r="I36" i="2"/>
  <c r="F36" i="2"/>
  <c r="D36" i="2"/>
  <c r="E36" i="2"/>
  <c r="H36" i="2"/>
  <c r="G3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 De Looze</author>
    <author>August VanMulders</author>
  </authors>
  <commentList>
    <comment ref="S6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Steven De Looze:</t>
        </r>
        <r>
          <rPr>
            <sz val="9"/>
            <color indexed="81"/>
            <rFont val="Tahoma"/>
            <charset val="1"/>
          </rPr>
          <t xml:space="preserve">
basis 2004</t>
        </r>
      </text>
    </comment>
    <comment ref="T6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Steven De Looze:</t>
        </r>
        <r>
          <rPr>
            <sz val="9"/>
            <color indexed="81"/>
            <rFont val="Tahoma"/>
            <charset val="1"/>
          </rPr>
          <t xml:space="preserve">
basis 2013</t>
        </r>
      </text>
    </comment>
    <comment ref="U6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Steven De Looze:</t>
        </r>
        <r>
          <rPr>
            <sz val="9"/>
            <color indexed="81"/>
            <rFont val="Tahoma"/>
            <charset val="1"/>
          </rPr>
          <t xml:space="preserve">
basis 2013</t>
        </r>
      </text>
    </comment>
    <comment ref="V6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Steven De Looze:</t>
        </r>
        <r>
          <rPr>
            <sz val="9"/>
            <color indexed="81"/>
            <rFont val="Tahoma"/>
            <charset val="1"/>
          </rPr>
          <t xml:space="preserve">
basis 2013</t>
        </r>
      </text>
    </comment>
    <comment ref="W6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Steven De Looze:</t>
        </r>
        <r>
          <rPr>
            <sz val="9"/>
            <color indexed="81"/>
            <rFont val="Tahoma"/>
            <charset val="1"/>
          </rPr>
          <t xml:space="preserve">
basis 2013</t>
        </r>
      </text>
    </comment>
    <comment ref="X6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>Steven De Looze:</t>
        </r>
        <r>
          <rPr>
            <sz val="9"/>
            <color indexed="81"/>
            <rFont val="Tahoma"/>
            <charset val="1"/>
          </rPr>
          <t xml:space="preserve">
basis 2013
</t>
        </r>
      </text>
    </comment>
    <comment ref="Y6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Steven De Looze:</t>
        </r>
        <r>
          <rPr>
            <sz val="9"/>
            <color indexed="81"/>
            <rFont val="Tahoma"/>
            <charset val="1"/>
          </rPr>
          <t xml:space="preserve">
basis 2013
</t>
        </r>
      </text>
    </comment>
    <comment ref="Z6" authorId="0" shapeId="0" xr:uid="{00000000-0006-0000-0000-000008000000}">
      <text>
        <r>
          <rPr>
            <b/>
            <sz val="9"/>
            <color indexed="81"/>
            <rFont val="Tahoma"/>
            <charset val="1"/>
          </rPr>
          <t>Steven De Looze:</t>
        </r>
        <r>
          <rPr>
            <sz val="9"/>
            <color indexed="81"/>
            <rFont val="Tahoma"/>
            <charset val="1"/>
          </rPr>
          <t xml:space="preserve">
basis 2013
</t>
        </r>
      </text>
    </comment>
    <comment ref="AA6" authorId="0" shapeId="0" xr:uid="{7382CAB5-2BD9-40E2-8F04-3C99FCC95A80}">
      <text>
        <r>
          <rPr>
            <b/>
            <sz val="9"/>
            <color indexed="81"/>
            <rFont val="Tahoma"/>
            <charset val="1"/>
          </rPr>
          <t>Steven De Looze:</t>
        </r>
        <r>
          <rPr>
            <sz val="9"/>
            <color indexed="81"/>
            <rFont val="Tahoma"/>
            <charset val="1"/>
          </rPr>
          <t xml:space="preserve">
basis 2013
</t>
        </r>
      </text>
    </comment>
    <comment ref="AB6" authorId="0" shapeId="0" xr:uid="{C3F723AB-CACD-4B7F-8797-571A1B1CDCDD}">
      <text>
        <r>
          <rPr>
            <b/>
            <sz val="9"/>
            <color indexed="81"/>
            <rFont val="Tahoma"/>
            <charset val="1"/>
          </rPr>
          <t>Steven De Looze:</t>
        </r>
        <r>
          <rPr>
            <sz val="9"/>
            <color indexed="81"/>
            <rFont val="Tahoma"/>
            <charset val="1"/>
          </rPr>
          <t xml:space="preserve">
basis 2013
</t>
        </r>
      </text>
    </comment>
    <comment ref="AC6" authorId="0" shapeId="0" xr:uid="{5981F647-B763-499B-AD2F-A47381112F3A}">
      <text>
        <r>
          <rPr>
            <b/>
            <sz val="9"/>
            <color indexed="81"/>
            <rFont val="Tahoma"/>
            <charset val="1"/>
          </rPr>
          <t>Steven De Looze:</t>
        </r>
        <r>
          <rPr>
            <sz val="9"/>
            <color indexed="81"/>
            <rFont val="Tahoma"/>
            <charset val="1"/>
          </rPr>
          <t xml:space="preserve">
basis 2013
</t>
        </r>
      </text>
    </comment>
    <comment ref="F11" authorId="1" shapeId="0" xr:uid="{00000000-0006-0000-0000-000009000000}">
      <text>
        <r>
          <rPr>
            <b/>
            <sz val="8"/>
            <color indexed="81"/>
            <rFont val="Tahoma"/>
            <family val="2"/>
          </rPr>
          <t>August VanMulders:</t>
        </r>
        <r>
          <rPr>
            <sz val="8"/>
            <color indexed="81"/>
            <rFont val="Tahoma"/>
            <family val="2"/>
          </rPr>
          <t xml:space="preserve">
is A 23 vanaf 1/12/2004
KB van 4 augustus 2004 artikel 216 (BS van 16 augustus 2004)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 De Looze</author>
    <author>August VanMulders</author>
  </authors>
  <commentList>
    <comment ref="T6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Steven De Looze:</t>
        </r>
        <r>
          <rPr>
            <sz val="9"/>
            <color indexed="81"/>
            <rFont val="Tahoma"/>
            <charset val="1"/>
          </rPr>
          <t xml:space="preserve">
basis 2004</t>
        </r>
      </text>
    </comment>
    <comment ref="U6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Steven De Looze:</t>
        </r>
        <r>
          <rPr>
            <sz val="9"/>
            <color indexed="81"/>
            <rFont val="Tahoma"/>
            <charset val="1"/>
          </rPr>
          <t xml:space="preserve">
basis 2013</t>
        </r>
      </text>
    </comment>
    <comment ref="V6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>Steven De Looze:</t>
        </r>
        <r>
          <rPr>
            <sz val="9"/>
            <color indexed="81"/>
            <rFont val="Tahoma"/>
            <charset val="1"/>
          </rPr>
          <t xml:space="preserve">
basis 2013</t>
        </r>
      </text>
    </comment>
    <comment ref="W6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>Steven De Looze:</t>
        </r>
        <r>
          <rPr>
            <sz val="9"/>
            <color indexed="81"/>
            <rFont val="Tahoma"/>
            <charset val="1"/>
          </rPr>
          <t xml:space="preserve">
basis 2013</t>
        </r>
      </text>
    </comment>
    <comment ref="X6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>Steven De Looze:</t>
        </r>
        <r>
          <rPr>
            <sz val="9"/>
            <color indexed="81"/>
            <rFont val="Tahoma"/>
            <charset val="1"/>
          </rPr>
          <t xml:space="preserve">
basis 2013</t>
        </r>
      </text>
    </comment>
    <comment ref="Y6" authorId="0" shapeId="0" xr:uid="{00000000-0006-0000-0100-000006000000}">
      <text>
        <r>
          <rPr>
            <b/>
            <sz val="9"/>
            <color indexed="81"/>
            <rFont val="Tahoma"/>
            <charset val="1"/>
          </rPr>
          <t>Steven De Looze:</t>
        </r>
        <r>
          <rPr>
            <sz val="9"/>
            <color indexed="81"/>
            <rFont val="Tahoma"/>
            <charset val="1"/>
          </rPr>
          <t xml:space="preserve">
basis 2013
</t>
        </r>
      </text>
    </comment>
    <comment ref="Z6" authorId="0" shapeId="0" xr:uid="{00000000-0006-0000-0100-000007000000}">
      <text>
        <r>
          <rPr>
            <b/>
            <sz val="9"/>
            <color indexed="81"/>
            <rFont val="Tahoma"/>
            <charset val="1"/>
          </rPr>
          <t>Steven De Looze:</t>
        </r>
        <r>
          <rPr>
            <sz val="9"/>
            <color indexed="81"/>
            <rFont val="Tahoma"/>
            <charset val="1"/>
          </rPr>
          <t xml:space="preserve">
basis 2013
</t>
        </r>
      </text>
    </comment>
    <comment ref="AA6" authorId="0" shapeId="0" xr:uid="{00000000-0006-0000-0100-000008000000}">
      <text>
        <r>
          <rPr>
            <b/>
            <sz val="9"/>
            <color indexed="81"/>
            <rFont val="Tahoma"/>
            <charset val="1"/>
          </rPr>
          <t>Steven De Looze:</t>
        </r>
        <r>
          <rPr>
            <sz val="9"/>
            <color indexed="81"/>
            <rFont val="Tahoma"/>
            <charset val="1"/>
          </rPr>
          <t xml:space="preserve">
basis 2013
</t>
        </r>
      </text>
    </comment>
    <comment ref="AB6" authorId="0" shapeId="0" xr:uid="{F04E8488-8D13-4A67-8483-307FF019DA35}">
      <text>
        <r>
          <rPr>
            <b/>
            <sz val="9"/>
            <color indexed="81"/>
            <rFont val="Tahoma"/>
            <charset val="1"/>
          </rPr>
          <t>Steven De Looze:</t>
        </r>
        <r>
          <rPr>
            <sz val="9"/>
            <color indexed="81"/>
            <rFont val="Tahoma"/>
            <charset val="1"/>
          </rPr>
          <t xml:space="preserve">
basis 2013
</t>
        </r>
      </text>
    </comment>
    <comment ref="AC6" authorId="0" shapeId="0" xr:uid="{835CD95C-7C11-4213-8CDA-D0B3EBDA59DE}">
      <text>
        <r>
          <rPr>
            <b/>
            <sz val="9"/>
            <color indexed="81"/>
            <rFont val="Tahoma"/>
            <charset val="1"/>
          </rPr>
          <t>Steven De Looze:</t>
        </r>
        <r>
          <rPr>
            <sz val="9"/>
            <color indexed="81"/>
            <rFont val="Tahoma"/>
            <charset val="1"/>
          </rPr>
          <t xml:space="preserve">
basis 2013
</t>
        </r>
      </text>
    </comment>
    <comment ref="AD6" authorId="0" shapeId="0" xr:uid="{02145BAA-4A7A-42AC-A009-57BCCA2EFD7D}">
      <text>
        <r>
          <rPr>
            <b/>
            <sz val="9"/>
            <color indexed="81"/>
            <rFont val="Tahoma"/>
            <charset val="1"/>
          </rPr>
          <t>Steven De Looze:</t>
        </r>
        <r>
          <rPr>
            <sz val="9"/>
            <color indexed="81"/>
            <rFont val="Tahoma"/>
            <charset val="1"/>
          </rPr>
          <t xml:space="preserve">
basis 2013
</t>
        </r>
      </text>
    </comment>
    <comment ref="F11" authorId="1" shapeId="0" xr:uid="{00000000-0006-0000-0100-000009000000}">
      <text>
        <r>
          <rPr>
            <b/>
            <sz val="8"/>
            <color indexed="81"/>
            <rFont val="Tahoma"/>
            <family val="2"/>
          </rPr>
          <t>August VanMulders:</t>
        </r>
        <r>
          <rPr>
            <sz val="8"/>
            <color indexed="81"/>
            <rFont val="Tahoma"/>
            <family val="2"/>
          </rPr>
          <t xml:space="preserve">
is A 31 vanaf 1/12/2004
KB van 4 augustus 2004 artikel 216 (BS van 16 augustus 2004)</t>
        </r>
      </text>
    </comment>
  </commentList>
</comments>
</file>

<file path=xl/sharedStrings.xml><?xml version="1.0" encoding="utf-8"?>
<sst xmlns="http://schemas.openxmlformats.org/spreadsheetml/2006/main" count="130" uniqueCount="21">
  <si>
    <t xml:space="preserve">BAREMA </t>
  </si>
  <si>
    <t>Schaal : 13A</t>
  </si>
  <si>
    <t>Op 01/01/2003</t>
  </si>
  <si>
    <t>Anc</t>
  </si>
  <si>
    <t>Jaarbasis</t>
  </si>
  <si>
    <t>Maandbasis</t>
  </si>
  <si>
    <t>Geïndex.</t>
  </si>
  <si>
    <t xml:space="preserve">index </t>
  </si>
  <si>
    <t>maandbarema</t>
  </si>
  <si>
    <t>index</t>
  </si>
  <si>
    <t>24/0</t>
  </si>
  <si>
    <t>Schaal : 10 E</t>
  </si>
  <si>
    <t>Schaal : A31</t>
  </si>
  <si>
    <t>Schaal : A23</t>
  </si>
  <si>
    <t xml:space="preserve">maandbarema </t>
  </si>
  <si>
    <t>Anciënniteit</t>
  </si>
  <si>
    <t>BAREMA  DIRECTEUR*</t>
  </si>
  <si>
    <t>* Voor directeurs met meer dan 9 jaar ancienniteit als directeur in een geconventioneerde inrichting.</t>
  </si>
  <si>
    <t>* Voor directeurs met minder dan 9 jaar anciënniteit als directeur in een geconventioneerde inrichting.</t>
  </si>
  <si>
    <t>Schaal: A23</t>
  </si>
  <si>
    <t>Schaal: A31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</si>
</sst>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00%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4" fontId="0" fillId="0" borderId="2" xfId="0" applyNumberFormat="1" applyBorder="1"/>
    <xf numFmtId="0" fontId="0" fillId="0" borderId="3" xfId="0" applyBorder="1"/>
    <xf numFmtId="0" fontId="0" fillId="0" borderId="4" xfId="0" applyBorder="1"/>
    <xf numFmtId="10" fontId="0" fillId="0" borderId="2" xfId="1" applyNumberFormat="1" applyFont="1" applyBorder="1"/>
    <xf numFmtId="0" fontId="0" fillId="0" borderId="5" xfId="0" applyBorder="1"/>
    <xf numFmtId="4" fontId="0" fillId="0" borderId="5" xfId="0" applyNumberFormat="1" applyBorder="1"/>
    <xf numFmtId="3" fontId="0" fillId="0" borderId="5" xfId="0" applyNumberFormat="1" applyBorder="1"/>
    <xf numFmtId="0" fontId="0" fillId="0" borderId="5" xfId="0" applyBorder="1" applyAlignment="1">
      <alignment horizontal="right"/>
    </xf>
    <xf numFmtId="10" fontId="0" fillId="0" borderId="1" xfId="1" applyNumberFormat="1" applyFont="1" applyBorder="1"/>
    <xf numFmtId="14" fontId="0" fillId="0" borderId="1" xfId="1" applyNumberFormat="1" applyFont="1" applyFill="1" applyBorder="1"/>
    <xf numFmtId="10" fontId="0" fillId="0" borderId="2" xfId="1" applyNumberFormat="1" applyFont="1" applyFill="1" applyBorder="1"/>
    <xf numFmtId="14" fontId="0" fillId="0" borderId="1" xfId="0" applyNumberFormat="1" applyBorder="1"/>
    <xf numFmtId="0" fontId="2" fillId="0" borderId="6" xfId="0" applyFont="1" applyBorder="1"/>
    <xf numFmtId="0" fontId="2" fillId="0" borderId="1" xfId="0" applyFont="1" applyBorder="1"/>
    <xf numFmtId="165" fontId="0" fillId="0" borderId="0" xfId="1" applyNumberFormat="1" applyFont="1" applyFill="1"/>
    <xf numFmtId="4" fontId="0" fillId="0" borderId="7" xfId="0" applyNumberFormat="1" applyBorder="1"/>
    <xf numFmtId="4" fontId="0" fillId="0" borderId="8" xfId="0" applyNumberFormat="1" applyBorder="1"/>
    <xf numFmtId="4" fontId="0" fillId="0" borderId="9" xfId="0" applyNumberFormat="1" applyBorder="1"/>
    <xf numFmtId="14" fontId="0" fillId="0" borderId="5" xfId="0" applyNumberFormat="1" applyBorder="1"/>
    <xf numFmtId="164" fontId="0" fillId="0" borderId="0" xfId="0" applyNumberFormat="1"/>
    <xf numFmtId="14" fontId="0" fillId="0" borderId="10" xfId="0" applyNumberFormat="1" applyBorder="1"/>
    <xf numFmtId="0" fontId="2" fillId="0" borderId="0" xfId="0" applyFont="1"/>
    <xf numFmtId="4" fontId="0" fillId="0" borderId="11" xfId="0" applyNumberFormat="1" applyBorder="1"/>
    <xf numFmtId="4" fontId="0" fillId="2" borderId="13" xfId="0" applyNumberFormat="1" applyFill="1" applyBorder="1"/>
    <xf numFmtId="4" fontId="0" fillId="0" borderId="14" xfId="0" applyNumberFormat="1" applyBorder="1"/>
    <xf numFmtId="4" fontId="0" fillId="2" borderId="15" xfId="0" applyNumberFormat="1" applyFill="1" applyBorder="1"/>
    <xf numFmtId="0" fontId="0" fillId="0" borderId="9" xfId="0" applyBorder="1"/>
    <xf numFmtId="14" fontId="0" fillId="0" borderId="16" xfId="0" applyNumberFormat="1" applyBorder="1"/>
    <xf numFmtId="10" fontId="0" fillId="0" borderId="9" xfId="1" applyNumberFormat="1" applyFont="1" applyFill="1" applyBorder="1"/>
    <xf numFmtId="0" fontId="2" fillId="0" borderId="16" xfId="0" applyFont="1" applyBorder="1"/>
    <xf numFmtId="4" fontId="2" fillId="0" borderId="17" xfId="0" applyNumberFormat="1" applyFont="1" applyBorder="1"/>
    <xf numFmtId="14" fontId="0" fillId="0" borderId="0" xfId="0" applyNumberFormat="1"/>
    <xf numFmtId="0" fontId="0" fillId="0" borderId="18" xfId="0" applyBorder="1"/>
    <xf numFmtId="0" fontId="0" fillId="0" borderId="19" xfId="0" applyBorder="1"/>
    <xf numFmtId="14" fontId="0" fillId="0" borderId="19" xfId="0" applyNumberFormat="1" applyBorder="1"/>
    <xf numFmtId="10" fontId="0" fillId="0" borderId="20" xfId="1" applyNumberFormat="1" applyFont="1" applyFill="1" applyBorder="1"/>
    <xf numFmtId="0" fontId="0" fillId="0" borderId="19" xfId="0" applyBorder="1" applyAlignment="1">
      <alignment horizontal="right"/>
    </xf>
    <xf numFmtId="0" fontId="0" fillId="0" borderId="20" xfId="0" applyBorder="1"/>
    <xf numFmtId="10" fontId="0" fillId="0" borderId="14" xfId="1" applyNumberFormat="1" applyFont="1" applyBorder="1"/>
    <xf numFmtId="10" fontId="0" fillId="0" borderId="21" xfId="1" applyNumberFormat="1" applyFont="1" applyFill="1" applyBorder="1"/>
    <xf numFmtId="0" fontId="2" fillId="0" borderId="22" xfId="0" applyFont="1" applyBorder="1"/>
    <xf numFmtId="3" fontId="0" fillId="0" borderId="23" xfId="0" applyNumberFormat="1" applyBorder="1"/>
    <xf numFmtId="0" fontId="2" fillId="0" borderId="24" xfId="0" applyFont="1" applyBorder="1"/>
    <xf numFmtId="0" fontId="2" fillId="2" borderId="25" xfId="0" applyFont="1" applyFill="1" applyBorder="1"/>
    <xf numFmtId="0" fontId="6" fillId="0" borderId="0" xfId="0" applyFont="1"/>
    <xf numFmtId="4" fontId="0" fillId="0" borderId="26" xfId="0" applyNumberFormat="1" applyBorder="1"/>
    <xf numFmtId="4" fontId="0" fillId="0" borderId="27" xfId="0" applyNumberFormat="1" applyBorder="1"/>
    <xf numFmtId="4" fontId="0" fillId="0" borderId="28" xfId="0" applyNumberFormat="1" applyBorder="1"/>
    <xf numFmtId="10" fontId="0" fillId="0" borderId="29" xfId="1" applyNumberFormat="1" applyFont="1" applyFill="1" applyBorder="1"/>
    <xf numFmtId="4" fontId="0" fillId="0" borderId="31" xfId="0" applyNumberFormat="1" applyBorder="1"/>
    <xf numFmtId="4" fontId="0" fillId="0" borderId="32" xfId="0" applyNumberFormat="1" applyBorder="1"/>
    <xf numFmtId="4" fontId="0" fillId="0" borderId="33" xfId="0" applyNumberFormat="1" applyBorder="1"/>
    <xf numFmtId="4" fontId="2" fillId="0" borderId="0" xfId="0" applyNumberFormat="1" applyFont="1"/>
    <xf numFmtId="4" fontId="0" fillId="0" borderId="3" xfId="0" applyNumberFormat="1" applyBorder="1"/>
    <xf numFmtId="14" fontId="0" fillId="0" borderId="8" xfId="1" applyNumberFormat="1" applyFont="1" applyFill="1" applyBorder="1"/>
    <xf numFmtId="10" fontId="0" fillId="0" borderId="3" xfId="1" applyNumberFormat="1" applyFont="1" applyFill="1" applyBorder="1"/>
    <xf numFmtId="4" fontId="2" fillId="0" borderId="34" xfId="0" applyNumberFormat="1" applyFont="1" applyBorder="1"/>
    <xf numFmtId="4" fontId="0" fillId="3" borderId="13" xfId="0" applyNumberFormat="1" applyFill="1" applyBorder="1"/>
    <xf numFmtId="4" fontId="2" fillId="3" borderId="35" xfId="0" applyNumberFormat="1" applyFont="1" applyFill="1" applyBorder="1"/>
    <xf numFmtId="4" fontId="0" fillId="3" borderId="36" xfId="0" applyNumberFormat="1" applyFill="1" applyBorder="1"/>
    <xf numFmtId="4" fontId="0" fillId="3" borderId="12" xfId="0" applyNumberFormat="1" applyFill="1" applyBorder="1"/>
    <xf numFmtId="14" fontId="0" fillId="3" borderId="13" xfId="0" applyNumberFormat="1" applyFill="1" applyBorder="1"/>
    <xf numFmtId="4" fontId="0" fillId="3" borderId="15" xfId="0" applyNumberFormat="1" applyFill="1" applyBorder="1"/>
    <xf numFmtId="10" fontId="0" fillId="3" borderId="15" xfId="1" applyNumberFormat="1" applyFont="1" applyFill="1" applyBorder="1"/>
    <xf numFmtId="10" fontId="0" fillId="0" borderId="19" xfId="1" applyNumberFormat="1" applyFont="1" applyFill="1" applyBorder="1"/>
    <xf numFmtId="10" fontId="0" fillId="0" borderId="31" xfId="1" applyNumberFormat="1" applyFont="1" applyFill="1" applyBorder="1"/>
    <xf numFmtId="10" fontId="0" fillId="0" borderId="5" xfId="1" applyNumberFormat="1" applyFont="1" applyBorder="1"/>
    <xf numFmtId="10" fontId="0" fillId="0" borderId="5" xfId="1" applyNumberFormat="1" applyFont="1" applyFill="1" applyBorder="1"/>
    <xf numFmtId="0" fontId="2" fillId="0" borderId="23" xfId="0" applyFont="1" applyBorder="1"/>
    <xf numFmtId="14" fontId="2" fillId="0" borderId="0" xfId="0" applyNumberFormat="1" applyFont="1"/>
    <xf numFmtId="0" fontId="2" fillId="4" borderId="30" xfId="0" applyFont="1" applyFill="1" applyBorder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G45"/>
  <sheetViews>
    <sheetView tabSelected="1" topLeftCell="J1" zoomScaleNormal="100" workbookViewId="0">
      <selection activeCell="J1" sqref="J1"/>
    </sheetView>
  </sheetViews>
  <sheetFormatPr defaultRowHeight="13.2" x14ac:dyDescent="0.25"/>
  <cols>
    <col min="1" max="1" width="5.6640625" hidden="1" customWidth="1"/>
    <col min="2" max="7" width="12.6640625" style="1" hidden="1" customWidth="1"/>
    <col min="8" max="8" width="12.6640625" hidden="1" customWidth="1"/>
    <col min="9" max="9" width="3.6640625" hidden="1" customWidth="1"/>
    <col min="10" max="10" width="12.6640625" customWidth="1"/>
    <col min="11" max="12" width="12.6640625" style="1" customWidth="1"/>
    <col min="13" max="27" width="12.6640625" hidden="1" customWidth="1"/>
    <col min="28" max="33" width="12.6640625" customWidth="1"/>
  </cols>
  <sheetData>
    <row r="3" spans="1:33" x14ac:dyDescent="0.25">
      <c r="B3" s="1" t="s">
        <v>0</v>
      </c>
      <c r="J3" s="57" t="s">
        <v>16</v>
      </c>
    </row>
    <row r="4" spans="1:33" x14ac:dyDescent="0.25">
      <c r="D4" t="s">
        <v>2</v>
      </c>
      <c r="E4"/>
      <c r="F4"/>
      <c r="G4"/>
      <c r="J4" s="74">
        <v>45689</v>
      </c>
    </row>
    <row r="5" spans="1:33" ht="13.8" thickBot="1" x14ac:dyDescent="0.3"/>
    <row r="6" spans="1:33" x14ac:dyDescent="0.25">
      <c r="A6" s="2" t="s">
        <v>3</v>
      </c>
      <c r="B6" s="3" t="s">
        <v>4</v>
      </c>
      <c r="C6" s="3" t="s">
        <v>5</v>
      </c>
      <c r="D6" s="3" t="s">
        <v>6</v>
      </c>
      <c r="E6" s="3">
        <v>111.64</v>
      </c>
      <c r="F6" s="3">
        <v>113.87</v>
      </c>
      <c r="G6" s="3">
        <v>116.15</v>
      </c>
      <c r="H6" s="2">
        <v>104.14</v>
      </c>
      <c r="J6" s="37"/>
      <c r="K6" s="50" t="s">
        <v>4</v>
      </c>
      <c r="L6" s="27" t="s">
        <v>5</v>
      </c>
      <c r="M6" s="61">
        <v>106.22</v>
      </c>
      <c r="N6" s="61">
        <v>108.34</v>
      </c>
      <c r="O6" s="61">
        <v>110.51</v>
      </c>
      <c r="P6" s="61">
        <v>112.72</v>
      </c>
      <c r="Q6" s="61">
        <v>114.97</v>
      </c>
      <c r="R6" s="61">
        <v>117.27</v>
      </c>
      <c r="S6" s="35">
        <v>119.62</v>
      </c>
      <c r="T6" s="35">
        <v>101.02</v>
      </c>
      <c r="U6" s="35">
        <v>103.04</v>
      </c>
      <c r="V6" s="35">
        <v>105.1</v>
      </c>
      <c r="W6" s="35">
        <v>107.2</v>
      </c>
      <c r="X6" s="35">
        <v>109.34</v>
      </c>
      <c r="Y6" s="35">
        <v>111.53</v>
      </c>
      <c r="Z6" s="35">
        <v>113.76</v>
      </c>
      <c r="AA6" s="35">
        <v>116.04</v>
      </c>
      <c r="AB6" s="35">
        <v>118.36</v>
      </c>
      <c r="AC6" s="35">
        <v>120.73</v>
      </c>
      <c r="AD6" s="35">
        <v>123.14</v>
      </c>
      <c r="AE6" s="35">
        <v>125.6</v>
      </c>
      <c r="AF6" s="35">
        <v>128.11000000000001</v>
      </c>
      <c r="AG6" s="63">
        <v>130.66999999999999</v>
      </c>
    </row>
    <row r="7" spans="1:33" x14ac:dyDescent="0.25">
      <c r="A7" s="4"/>
      <c r="B7" s="5"/>
      <c r="C7" s="5" t="s">
        <v>7</v>
      </c>
      <c r="D7" s="5" t="s">
        <v>8</v>
      </c>
      <c r="E7" s="5"/>
      <c r="F7" s="5"/>
      <c r="G7" s="5"/>
      <c r="H7" s="9"/>
      <c r="J7" s="38"/>
      <c r="K7" s="51" t="s">
        <v>9</v>
      </c>
      <c r="L7" s="1" t="s">
        <v>7</v>
      </c>
      <c r="M7" s="10" t="s">
        <v>6</v>
      </c>
      <c r="N7" s="10" t="s">
        <v>6</v>
      </c>
      <c r="O7" s="10" t="s">
        <v>6</v>
      </c>
      <c r="P7" s="10" t="s">
        <v>6</v>
      </c>
      <c r="Q7" s="10" t="s">
        <v>6</v>
      </c>
      <c r="R7" s="10" t="s">
        <v>6</v>
      </c>
      <c r="S7" s="3" t="s">
        <v>6</v>
      </c>
      <c r="T7" s="3" t="s">
        <v>6</v>
      </c>
      <c r="U7" s="3" t="s">
        <v>6</v>
      </c>
      <c r="V7" s="3" t="s">
        <v>6</v>
      </c>
      <c r="W7" s="3" t="s">
        <v>6</v>
      </c>
      <c r="X7" s="3" t="s">
        <v>6</v>
      </c>
      <c r="Y7" s="3" t="s">
        <v>6</v>
      </c>
      <c r="Z7" s="3" t="s">
        <v>6</v>
      </c>
      <c r="AA7" s="3" t="s">
        <v>6</v>
      </c>
      <c r="AB7" s="3" t="s">
        <v>6</v>
      </c>
      <c r="AC7" s="3" t="s">
        <v>6</v>
      </c>
      <c r="AD7" s="3" t="s">
        <v>6</v>
      </c>
      <c r="AE7" s="3" t="s">
        <v>6</v>
      </c>
      <c r="AF7" s="3" t="s">
        <v>6</v>
      </c>
      <c r="AG7" s="64" t="s">
        <v>6</v>
      </c>
    </row>
    <row r="8" spans="1:33" x14ac:dyDescent="0.25">
      <c r="A8" s="6"/>
      <c r="B8" s="10"/>
      <c r="C8" s="10"/>
      <c r="D8" s="10"/>
      <c r="E8" s="10"/>
      <c r="F8" s="10"/>
      <c r="G8" s="20"/>
      <c r="H8" s="9"/>
      <c r="J8" s="38"/>
      <c r="K8" s="52"/>
      <c r="L8" s="21"/>
      <c r="M8" s="5" t="s">
        <v>8</v>
      </c>
      <c r="N8" s="5" t="s">
        <v>8</v>
      </c>
      <c r="O8" s="5" t="s">
        <v>8</v>
      </c>
      <c r="P8" s="5" t="s">
        <v>8</v>
      </c>
      <c r="Q8" s="5" t="s">
        <v>8</v>
      </c>
      <c r="R8" s="5" t="s">
        <v>8</v>
      </c>
      <c r="S8" s="5" t="s">
        <v>8</v>
      </c>
      <c r="T8" s="5" t="s">
        <v>8</v>
      </c>
      <c r="U8" s="5" t="s">
        <v>8</v>
      </c>
      <c r="V8" s="5" t="s">
        <v>8</v>
      </c>
      <c r="W8" s="5" t="s">
        <v>8</v>
      </c>
      <c r="X8" s="5" t="s">
        <v>8</v>
      </c>
      <c r="Y8" s="5" t="s">
        <v>8</v>
      </c>
      <c r="Z8" s="5" t="s">
        <v>8</v>
      </c>
      <c r="AA8" s="5" t="s">
        <v>8</v>
      </c>
      <c r="AB8" s="5" t="s">
        <v>8</v>
      </c>
      <c r="AC8" s="5" t="s">
        <v>8</v>
      </c>
      <c r="AD8" s="5" t="s">
        <v>8</v>
      </c>
      <c r="AE8" s="5" t="s">
        <v>8</v>
      </c>
      <c r="AF8" s="5" t="s">
        <v>8</v>
      </c>
      <c r="AG8" s="65" t="s">
        <v>8</v>
      </c>
    </row>
    <row r="9" spans="1:33" x14ac:dyDescent="0.25">
      <c r="A9" s="6"/>
      <c r="B9" s="3" t="s">
        <v>9</v>
      </c>
      <c r="C9" s="3"/>
      <c r="D9" s="13"/>
      <c r="E9" s="14">
        <v>37803</v>
      </c>
      <c r="F9" s="14">
        <v>38292</v>
      </c>
      <c r="G9" s="59">
        <v>38565</v>
      </c>
      <c r="H9" s="16">
        <v>38991</v>
      </c>
      <c r="I9" s="36"/>
      <c r="J9" s="39"/>
      <c r="K9" s="52"/>
      <c r="L9" s="10"/>
      <c r="M9" s="25">
        <v>39448</v>
      </c>
      <c r="N9" s="25">
        <v>39569</v>
      </c>
      <c r="O9" s="25">
        <v>39692</v>
      </c>
      <c r="P9" s="25">
        <v>40422</v>
      </c>
      <c r="Q9" s="25">
        <v>40664</v>
      </c>
      <c r="R9" s="25">
        <v>40940</v>
      </c>
      <c r="S9" s="23">
        <v>41244</v>
      </c>
      <c r="T9" s="23">
        <v>42522</v>
      </c>
      <c r="U9" s="23">
        <v>42887</v>
      </c>
      <c r="V9" s="23">
        <v>43344</v>
      </c>
      <c r="W9" s="23">
        <v>43891</v>
      </c>
      <c r="X9" s="23">
        <v>44440</v>
      </c>
      <c r="Y9" s="23">
        <v>44562</v>
      </c>
      <c r="Z9" s="23">
        <v>44621</v>
      </c>
      <c r="AA9" s="23">
        <v>44682</v>
      </c>
      <c r="AB9" s="23">
        <v>44774</v>
      </c>
      <c r="AC9" s="23">
        <v>44866</v>
      </c>
      <c r="AD9" s="23">
        <v>44896</v>
      </c>
      <c r="AE9" s="23">
        <v>45231</v>
      </c>
      <c r="AF9" s="23">
        <v>45413</v>
      </c>
      <c r="AG9" s="66">
        <v>45689</v>
      </c>
    </row>
    <row r="10" spans="1:33" ht="13.8" thickBot="1" x14ac:dyDescent="0.3">
      <c r="A10" s="7" t="s">
        <v>3</v>
      </c>
      <c r="B10" s="8">
        <v>1</v>
      </c>
      <c r="C10" s="8">
        <v>1</v>
      </c>
      <c r="D10" s="8">
        <v>1.2936000000000001</v>
      </c>
      <c r="E10" s="15">
        <v>1.3194999999999999</v>
      </c>
      <c r="F10" s="15">
        <v>1.3459000000000001</v>
      </c>
      <c r="G10" s="60">
        <v>1.3728</v>
      </c>
      <c r="H10" s="15">
        <v>1.4002000000000001</v>
      </c>
      <c r="I10" s="33"/>
      <c r="J10" s="40" t="s">
        <v>15</v>
      </c>
      <c r="K10" s="53">
        <v>1</v>
      </c>
      <c r="L10" s="43">
        <v>1</v>
      </c>
      <c r="M10" s="44">
        <v>1.4281999999999999</v>
      </c>
      <c r="N10" s="44">
        <v>1.4568000000000001</v>
      </c>
      <c r="O10" s="44">
        <v>1.4859</v>
      </c>
      <c r="P10" s="44">
        <v>1.5157</v>
      </c>
      <c r="Q10" s="44">
        <v>1.546</v>
      </c>
      <c r="R10" s="44">
        <v>1.5769</v>
      </c>
      <c r="S10" s="15">
        <v>1.6084000000000001</v>
      </c>
      <c r="T10" s="15">
        <v>1.6406000000000001</v>
      </c>
      <c r="U10" s="15">
        <v>1.6734</v>
      </c>
      <c r="V10" s="15">
        <v>1.7069000000000001</v>
      </c>
      <c r="W10" s="15">
        <f>ROUND(1.02^28,4)</f>
        <v>1.7410000000000001</v>
      </c>
      <c r="X10" s="15">
        <f>ROUND(1.02^29,4)</f>
        <v>1.7758</v>
      </c>
      <c r="Y10" s="15">
        <f>ROUND(1.02^30,4)</f>
        <v>1.8113999999999999</v>
      </c>
      <c r="Z10" s="15">
        <f>ROUND(1.02^31,4)</f>
        <v>1.8475999999999999</v>
      </c>
      <c r="AA10" s="15">
        <f>ROUND(1.02^32,4)</f>
        <v>1.8845000000000001</v>
      </c>
      <c r="AB10" s="15">
        <f>ROUND(1.02^33,4)</f>
        <v>1.9221999999999999</v>
      </c>
      <c r="AC10" s="15">
        <f>ROUND(1.02^34,4)</f>
        <v>1.9607000000000001</v>
      </c>
      <c r="AD10" s="15">
        <f>ROUND(1.02^35,4)</f>
        <v>1.9999</v>
      </c>
      <c r="AE10" s="15">
        <f>ROUND(1.02^36,4)</f>
        <v>2.0398999999999998</v>
      </c>
      <c r="AF10" s="15">
        <f>ROUND(1.02^37,4)</f>
        <v>2.0807000000000002</v>
      </c>
      <c r="AG10" s="68">
        <f>ROUND(1.02^38,4)</f>
        <v>2.1223000000000001</v>
      </c>
    </row>
    <row r="11" spans="1:33" ht="13.8" thickBot="1" x14ac:dyDescent="0.3">
      <c r="A11" s="9"/>
      <c r="B11" s="10"/>
      <c r="C11" s="11"/>
      <c r="D11" s="26" t="s">
        <v>11</v>
      </c>
      <c r="E11" s="18" t="str">
        <f>+D11</f>
        <v>Schaal : 10 E</v>
      </c>
      <c r="F11" s="18" t="s">
        <v>11</v>
      </c>
      <c r="G11" s="18" t="s">
        <v>13</v>
      </c>
      <c r="H11" s="18" t="str">
        <f>+G11</f>
        <v>Schaal : A23</v>
      </c>
      <c r="I11" s="34"/>
      <c r="J11" s="45"/>
      <c r="K11" s="75" t="s">
        <v>19</v>
      </c>
      <c r="L11" s="46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8"/>
    </row>
    <row r="12" spans="1:33" x14ac:dyDescent="0.25">
      <c r="A12" s="12" t="s">
        <v>10</v>
      </c>
      <c r="B12" s="10">
        <v>28628.37</v>
      </c>
      <c r="C12" s="10">
        <f>ROUND(B12/12,2)</f>
        <v>2385.6999999999998</v>
      </c>
      <c r="D12" s="10">
        <f>ROUND($C12*D$10/$C$10,2)</f>
        <v>3086.14</v>
      </c>
      <c r="E12" s="10">
        <f t="shared" ref="D12:H38" si="0">ROUND($C12*E$10/$C$10,2)</f>
        <v>3147.93</v>
      </c>
      <c r="F12" s="10">
        <f>ROUND($C12*F$10/$C$10,2)</f>
        <v>3210.91</v>
      </c>
      <c r="G12" s="20">
        <f>ROUND($C12*G$10/$C$10,2)</f>
        <v>3275.09</v>
      </c>
      <c r="H12" s="10">
        <f>ROUND($C12*H$10/$C$10,2)</f>
        <v>3340.46</v>
      </c>
      <c r="I12" s="1"/>
      <c r="J12" s="41" t="s">
        <v>10</v>
      </c>
      <c r="K12" s="54">
        <v>31880</v>
      </c>
      <c r="L12" s="10">
        <f>ROUND(K12/12,2)</f>
        <v>2656.67</v>
      </c>
      <c r="M12" s="10">
        <f t="shared" ref="M12:Y27" si="1">ROUND($L12*M$10/$L$10,2)</f>
        <v>3794.26</v>
      </c>
      <c r="N12" s="10">
        <f t="shared" si="1"/>
        <v>3870.24</v>
      </c>
      <c r="O12" s="10">
        <f t="shared" si="1"/>
        <v>3947.55</v>
      </c>
      <c r="P12" s="10">
        <f t="shared" si="1"/>
        <v>4026.71</v>
      </c>
      <c r="Q12" s="10">
        <f t="shared" si="1"/>
        <v>4107.21</v>
      </c>
      <c r="R12" s="10">
        <f t="shared" si="1"/>
        <v>4189.3</v>
      </c>
      <c r="S12" s="10">
        <f t="shared" si="1"/>
        <v>4272.99</v>
      </c>
      <c r="T12" s="10">
        <f t="shared" ref="T12:AG27" si="2">ROUND($L12*T$10/$L$10,2)</f>
        <v>4358.53</v>
      </c>
      <c r="U12" s="10">
        <f t="shared" si="2"/>
        <v>4445.67</v>
      </c>
      <c r="V12" s="10">
        <f t="shared" si="2"/>
        <v>4534.67</v>
      </c>
      <c r="W12" s="10">
        <f t="shared" si="2"/>
        <v>4625.26</v>
      </c>
      <c r="X12" s="10">
        <f t="shared" si="2"/>
        <v>4717.71</v>
      </c>
      <c r="Y12" s="10">
        <f t="shared" si="2"/>
        <v>4812.29</v>
      </c>
      <c r="Z12" s="10">
        <f t="shared" si="2"/>
        <v>4908.46</v>
      </c>
      <c r="AA12" s="10">
        <f t="shared" si="2"/>
        <v>5006.49</v>
      </c>
      <c r="AB12" s="10">
        <f>ROUND($L12*AB$10/$L$10,2)</f>
        <v>5106.6499999999996</v>
      </c>
      <c r="AC12" s="10">
        <f>ROUND($L12*AC$10/$L$10,2)</f>
        <v>5208.93</v>
      </c>
      <c r="AD12" s="10">
        <f>ROUND($L12*AD$10/$L$10,2)</f>
        <v>5313.07</v>
      </c>
      <c r="AE12" s="10">
        <f>ROUND($L12*AE$10/$L$10,2)</f>
        <v>5419.34</v>
      </c>
      <c r="AF12" s="10">
        <f>ROUND($L12*AF$10/$L$10,2)</f>
        <v>5527.73</v>
      </c>
      <c r="AG12" s="28">
        <f>ROUND($L12*AG$10/$L$10,2)</f>
        <v>5638.25</v>
      </c>
    </row>
    <row r="13" spans="1:33" x14ac:dyDescent="0.25">
      <c r="A13" s="9">
        <v>1</v>
      </c>
      <c r="B13" s="10">
        <v>29252.639999999999</v>
      </c>
      <c r="C13" s="10">
        <f t="shared" ref="C13:C37" si="3">ROUND(B13/12,2)</f>
        <v>2437.7199999999998</v>
      </c>
      <c r="D13" s="10">
        <f t="shared" si="0"/>
        <v>3153.43</v>
      </c>
      <c r="E13" s="10">
        <f t="shared" si="0"/>
        <v>3216.57</v>
      </c>
      <c r="F13" s="10">
        <f t="shared" si="0"/>
        <v>3280.93</v>
      </c>
      <c r="G13" s="20">
        <f t="shared" si="0"/>
        <v>3346.5</v>
      </c>
      <c r="H13" s="10">
        <f t="shared" si="0"/>
        <v>3413.3</v>
      </c>
      <c r="I13" s="1"/>
      <c r="J13" s="38">
        <v>1</v>
      </c>
      <c r="K13" s="54">
        <v>32360</v>
      </c>
      <c r="L13" s="10">
        <f t="shared" ref="L13:L38" si="4">ROUND(K13/12,2)</f>
        <v>2696.67</v>
      </c>
      <c r="M13" s="10">
        <f t="shared" ref="M13:AA38" si="5">ROUND($L13*M$10/$L$10,2)</f>
        <v>3851.38</v>
      </c>
      <c r="N13" s="10">
        <f t="shared" si="5"/>
        <v>3928.51</v>
      </c>
      <c r="O13" s="10">
        <f t="shared" si="5"/>
        <v>4006.98</v>
      </c>
      <c r="P13" s="10">
        <f t="shared" si="5"/>
        <v>4087.34</v>
      </c>
      <c r="Q13" s="10">
        <f t="shared" si="5"/>
        <v>4169.05</v>
      </c>
      <c r="R13" s="10">
        <f t="shared" si="5"/>
        <v>4252.38</v>
      </c>
      <c r="S13" s="10">
        <f t="shared" si="1"/>
        <v>4337.32</v>
      </c>
      <c r="T13" s="10">
        <f t="shared" si="1"/>
        <v>4424.16</v>
      </c>
      <c r="U13" s="10">
        <f t="shared" si="1"/>
        <v>4512.6099999999997</v>
      </c>
      <c r="V13" s="10">
        <f t="shared" si="1"/>
        <v>4602.95</v>
      </c>
      <c r="W13" s="10">
        <f t="shared" si="1"/>
        <v>4694.8999999999996</v>
      </c>
      <c r="X13" s="10">
        <f t="shared" si="1"/>
        <v>4788.75</v>
      </c>
      <c r="Y13" s="10">
        <f t="shared" si="1"/>
        <v>4884.75</v>
      </c>
      <c r="Z13" s="10">
        <f t="shared" si="2"/>
        <v>4982.37</v>
      </c>
      <c r="AA13" s="10">
        <f t="shared" si="2"/>
        <v>5081.87</v>
      </c>
      <c r="AB13" s="10">
        <f t="shared" si="2"/>
        <v>5183.54</v>
      </c>
      <c r="AC13" s="10">
        <f t="shared" si="2"/>
        <v>5287.36</v>
      </c>
      <c r="AD13" s="10">
        <f t="shared" si="2"/>
        <v>5393.07</v>
      </c>
      <c r="AE13" s="10">
        <f t="shared" si="2"/>
        <v>5500.94</v>
      </c>
      <c r="AF13" s="10">
        <f t="shared" si="2"/>
        <v>5610.96</v>
      </c>
      <c r="AG13" s="28">
        <f t="shared" si="2"/>
        <v>5723.14</v>
      </c>
    </row>
    <row r="14" spans="1:33" x14ac:dyDescent="0.25">
      <c r="A14" s="9">
        <v>2</v>
      </c>
      <c r="B14" s="10">
        <v>29876.91</v>
      </c>
      <c r="C14" s="10">
        <f t="shared" si="3"/>
        <v>2489.7399999999998</v>
      </c>
      <c r="D14" s="10">
        <f t="shared" si="0"/>
        <v>3220.73</v>
      </c>
      <c r="E14" s="10">
        <f t="shared" si="0"/>
        <v>3285.21</v>
      </c>
      <c r="F14" s="10">
        <f t="shared" si="0"/>
        <v>3350.94</v>
      </c>
      <c r="G14" s="20">
        <f t="shared" si="0"/>
        <v>3417.92</v>
      </c>
      <c r="H14" s="10">
        <f t="shared" si="0"/>
        <v>3486.13</v>
      </c>
      <c r="I14" s="1"/>
      <c r="J14" s="38">
        <v>2</v>
      </c>
      <c r="K14" s="54">
        <v>32840</v>
      </c>
      <c r="L14" s="10">
        <f t="shared" si="4"/>
        <v>2736.67</v>
      </c>
      <c r="M14" s="10">
        <f t="shared" si="5"/>
        <v>3908.51</v>
      </c>
      <c r="N14" s="10">
        <f t="shared" si="5"/>
        <v>3986.78</v>
      </c>
      <c r="O14" s="10">
        <f t="shared" si="5"/>
        <v>4066.42</v>
      </c>
      <c r="P14" s="10">
        <f t="shared" si="5"/>
        <v>4147.97</v>
      </c>
      <c r="Q14" s="10">
        <f t="shared" si="5"/>
        <v>4230.8900000000003</v>
      </c>
      <c r="R14" s="10">
        <f t="shared" si="5"/>
        <v>4315.45</v>
      </c>
      <c r="S14" s="10">
        <f t="shared" si="1"/>
        <v>4401.66</v>
      </c>
      <c r="T14" s="10">
        <f t="shared" si="1"/>
        <v>4489.78</v>
      </c>
      <c r="U14" s="10">
        <f t="shared" si="1"/>
        <v>4579.54</v>
      </c>
      <c r="V14" s="10">
        <f t="shared" si="1"/>
        <v>4671.22</v>
      </c>
      <c r="W14" s="10">
        <f t="shared" si="1"/>
        <v>4764.54</v>
      </c>
      <c r="X14" s="10">
        <f t="shared" si="1"/>
        <v>4859.78</v>
      </c>
      <c r="Y14" s="10">
        <f t="shared" si="1"/>
        <v>4957.2</v>
      </c>
      <c r="Z14" s="10">
        <f t="shared" si="2"/>
        <v>5056.2700000000004</v>
      </c>
      <c r="AA14" s="10">
        <f t="shared" si="2"/>
        <v>5157.25</v>
      </c>
      <c r="AB14" s="10">
        <f t="shared" si="2"/>
        <v>5260.43</v>
      </c>
      <c r="AC14" s="10">
        <f t="shared" si="2"/>
        <v>5365.79</v>
      </c>
      <c r="AD14" s="10">
        <f t="shared" si="2"/>
        <v>5473.07</v>
      </c>
      <c r="AE14" s="10">
        <f t="shared" si="2"/>
        <v>5582.53</v>
      </c>
      <c r="AF14" s="10">
        <f t="shared" si="2"/>
        <v>5694.19</v>
      </c>
      <c r="AG14" s="28">
        <f t="shared" si="2"/>
        <v>5808.03</v>
      </c>
    </row>
    <row r="15" spans="1:33" x14ac:dyDescent="0.25">
      <c r="A15" s="9">
        <v>3</v>
      </c>
      <c r="B15" s="10">
        <v>30501.18</v>
      </c>
      <c r="C15" s="10">
        <f t="shared" si="3"/>
        <v>2541.77</v>
      </c>
      <c r="D15" s="10">
        <f t="shared" si="0"/>
        <v>3288.03</v>
      </c>
      <c r="E15" s="10">
        <f t="shared" si="0"/>
        <v>3353.87</v>
      </c>
      <c r="F15" s="10">
        <f t="shared" si="0"/>
        <v>3420.97</v>
      </c>
      <c r="G15" s="20">
        <f t="shared" si="0"/>
        <v>3489.34</v>
      </c>
      <c r="H15" s="10">
        <f t="shared" si="0"/>
        <v>3558.99</v>
      </c>
      <c r="I15" s="1"/>
      <c r="J15" s="38">
        <v>3</v>
      </c>
      <c r="K15" s="54">
        <v>33320</v>
      </c>
      <c r="L15" s="10">
        <f t="shared" si="4"/>
        <v>2776.67</v>
      </c>
      <c r="M15" s="10">
        <f t="shared" si="5"/>
        <v>3965.64</v>
      </c>
      <c r="N15" s="10">
        <f t="shared" si="5"/>
        <v>4045.05</v>
      </c>
      <c r="O15" s="10">
        <f t="shared" si="5"/>
        <v>4125.8500000000004</v>
      </c>
      <c r="P15" s="10">
        <f t="shared" si="5"/>
        <v>4208.6000000000004</v>
      </c>
      <c r="Q15" s="10">
        <f t="shared" si="5"/>
        <v>4292.7299999999996</v>
      </c>
      <c r="R15" s="10">
        <f t="shared" si="5"/>
        <v>4378.53</v>
      </c>
      <c r="S15" s="10">
        <f t="shared" si="1"/>
        <v>4466</v>
      </c>
      <c r="T15" s="10">
        <f t="shared" si="1"/>
        <v>4555.3999999999996</v>
      </c>
      <c r="U15" s="10">
        <f t="shared" si="1"/>
        <v>4646.4799999999996</v>
      </c>
      <c r="V15" s="10">
        <f t="shared" si="1"/>
        <v>4739.5</v>
      </c>
      <c r="W15" s="10">
        <f t="shared" si="1"/>
        <v>4834.18</v>
      </c>
      <c r="X15" s="10">
        <f t="shared" si="1"/>
        <v>4930.8100000000004</v>
      </c>
      <c r="Y15" s="10">
        <f t="shared" si="1"/>
        <v>5029.66</v>
      </c>
      <c r="Z15" s="10">
        <f t="shared" si="2"/>
        <v>5130.18</v>
      </c>
      <c r="AA15" s="10">
        <f t="shared" si="2"/>
        <v>5232.63</v>
      </c>
      <c r="AB15" s="10">
        <f t="shared" si="2"/>
        <v>5337.32</v>
      </c>
      <c r="AC15" s="10">
        <f t="shared" si="2"/>
        <v>5444.22</v>
      </c>
      <c r="AD15" s="10">
        <f t="shared" si="2"/>
        <v>5553.06</v>
      </c>
      <c r="AE15" s="10">
        <f t="shared" si="2"/>
        <v>5664.13</v>
      </c>
      <c r="AF15" s="10">
        <f t="shared" si="2"/>
        <v>5777.42</v>
      </c>
      <c r="AG15" s="28">
        <f t="shared" si="2"/>
        <v>5892.93</v>
      </c>
    </row>
    <row r="16" spans="1:33" x14ac:dyDescent="0.25">
      <c r="A16" s="9">
        <v>4</v>
      </c>
      <c r="B16" s="10">
        <v>30501.18</v>
      </c>
      <c r="C16" s="10">
        <f t="shared" si="3"/>
        <v>2541.77</v>
      </c>
      <c r="D16" s="10">
        <f t="shared" si="0"/>
        <v>3288.03</v>
      </c>
      <c r="E16" s="10">
        <f t="shared" si="0"/>
        <v>3353.87</v>
      </c>
      <c r="F16" s="10">
        <f t="shared" si="0"/>
        <v>3420.97</v>
      </c>
      <c r="G16" s="20">
        <f t="shared" si="0"/>
        <v>3489.34</v>
      </c>
      <c r="H16" s="10">
        <f t="shared" si="0"/>
        <v>3558.99</v>
      </c>
      <c r="I16" s="1"/>
      <c r="J16" s="38">
        <v>4</v>
      </c>
      <c r="K16" s="54">
        <v>33800</v>
      </c>
      <c r="L16" s="10">
        <f t="shared" si="4"/>
        <v>2816.67</v>
      </c>
      <c r="M16" s="10">
        <f t="shared" si="5"/>
        <v>4022.77</v>
      </c>
      <c r="N16" s="10">
        <f t="shared" si="5"/>
        <v>4103.32</v>
      </c>
      <c r="O16" s="10">
        <f t="shared" si="5"/>
        <v>4185.29</v>
      </c>
      <c r="P16" s="10">
        <f t="shared" si="5"/>
        <v>4269.2299999999996</v>
      </c>
      <c r="Q16" s="10">
        <f t="shared" si="5"/>
        <v>4354.57</v>
      </c>
      <c r="R16" s="10">
        <f t="shared" si="5"/>
        <v>4441.6099999999997</v>
      </c>
      <c r="S16" s="10">
        <f t="shared" si="1"/>
        <v>4530.33</v>
      </c>
      <c r="T16" s="10">
        <f t="shared" si="1"/>
        <v>4621.03</v>
      </c>
      <c r="U16" s="10">
        <f t="shared" si="1"/>
        <v>4713.42</v>
      </c>
      <c r="V16" s="10">
        <f t="shared" si="1"/>
        <v>4807.7700000000004</v>
      </c>
      <c r="W16" s="10">
        <f t="shared" si="1"/>
        <v>4903.82</v>
      </c>
      <c r="X16" s="10">
        <f t="shared" si="1"/>
        <v>5001.84</v>
      </c>
      <c r="Y16" s="10">
        <f t="shared" si="1"/>
        <v>5102.12</v>
      </c>
      <c r="Z16" s="10">
        <f t="shared" si="2"/>
        <v>5204.08</v>
      </c>
      <c r="AA16" s="10">
        <f t="shared" si="2"/>
        <v>5308.01</v>
      </c>
      <c r="AB16" s="10">
        <f t="shared" si="2"/>
        <v>5414.2</v>
      </c>
      <c r="AC16" s="10">
        <f t="shared" si="2"/>
        <v>5522.64</v>
      </c>
      <c r="AD16" s="10">
        <f t="shared" si="2"/>
        <v>5633.06</v>
      </c>
      <c r="AE16" s="10">
        <f t="shared" si="2"/>
        <v>5745.73</v>
      </c>
      <c r="AF16" s="10">
        <f t="shared" si="2"/>
        <v>5860.65</v>
      </c>
      <c r="AG16" s="28">
        <f t="shared" si="2"/>
        <v>5977.82</v>
      </c>
    </row>
    <row r="17" spans="1:33" x14ac:dyDescent="0.25">
      <c r="A17" s="9">
        <v>5</v>
      </c>
      <c r="B17" s="10">
        <v>31593.61</v>
      </c>
      <c r="C17" s="10">
        <f t="shared" si="3"/>
        <v>2632.8</v>
      </c>
      <c r="D17" s="10">
        <f t="shared" si="0"/>
        <v>3405.79</v>
      </c>
      <c r="E17" s="10">
        <f t="shared" si="0"/>
        <v>3473.98</v>
      </c>
      <c r="F17" s="10">
        <f t="shared" si="0"/>
        <v>3543.49</v>
      </c>
      <c r="G17" s="20">
        <f t="shared" si="0"/>
        <v>3614.31</v>
      </c>
      <c r="H17" s="10">
        <f t="shared" si="0"/>
        <v>3686.45</v>
      </c>
      <c r="I17" s="1"/>
      <c r="J17" s="38">
        <v>5</v>
      </c>
      <c r="K17" s="54">
        <v>34280</v>
      </c>
      <c r="L17" s="10">
        <f t="shared" si="4"/>
        <v>2856.67</v>
      </c>
      <c r="M17" s="10">
        <f t="shared" si="5"/>
        <v>4079.9</v>
      </c>
      <c r="N17" s="10">
        <f t="shared" si="5"/>
        <v>4161.6000000000004</v>
      </c>
      <c r="O17" s="10">
        <f t="shared" si="5"/>
        <v>4244.7299999999996</v>
      </c>
      <c r="P17" s="10">
        <f t="shared" si="5"/>
        <v>4329.8500000000004</v>
      </c>
      <c r="Q17" s="10">
        <f t="shared" si="5"/>
        <v>4416.41</v>
      </c>
      <c r="R17" s="10">
        <f t="shared" si="5"/>
        <v>4504.68</v>
      </c>
      <c r="S17" s="10">
        <f t="shared" si="1"/>
        <v>4594.67</v>
      </c>
      <c r="T17" s="10">
        <f t="shared" si="1"/>
        <v>4686.6499999999996</v>
      </c>
      <c r="U17" s="10">
        <f t="shared" si="1"/>
        <v>4780.3500000000004</v>
      </c>
      <c r="V17" s="10">
        <f t="shared" si="1"/>
        <v>4876.05</v>
      </c>
      <c r="W17" s="10">
        <f t="shared" si="1"/>
        <v>4973.46</v>
      </c>
      <c r="X17" s="10">
        <f t="shared" si="1"/>
        <v>5072.87</v>
      </c>
      <c r="Y17" s="10">
        <f t="shared" si="1"/>
        <v>5174.57</v>
      </c>
      <c r="Z17" s="10">
        <f t="shared" si="2"/>
        <v>5277.98</v>
      </c>
      <c r="AA17" s="10">
        <f t="shared" si="2"/>
        <v>5383.39</v>
      </c>
      <c r="AB17" s="10">
        <f t="shared" si="2"/>
        <v>5491.09</v>
      </c>
      <c r="AC17" s="10">
        <f t="shared" si="2"/>
        <v>5601.07</v>
      </c>
      <c r="AD17" s="10">
        <f t="shared" si="2"/>
        <v>5713.05</v>
      </c>
      <c r="AE17" s="10">
        <f t="shared" si="2"/>
        <v>5827.32</v>
      </c>
      <c r="AF17" s="10">
        <f t="shared" si="2"/>
        <v>5943.87</v>
      </c>
      <c r="AG17" s="28">
        <f t="shared" si="2"/>
        <v>6062.71</v>
      </c>
    </row>
    <row r="18" spans="1:33" x14ac:dyDescent="0.25">
      <c r="A18" s="9">
        <v>6</v>
      </c>
      <c r="B18" s="10">
        <v>31593.61</v>
      </c>
      <c r="C18" s="10">
        <f t="shared" si="3"/>
        <v>2632.8</v>
      </c>
      <c r="D18" s="10">
        <f t="shared" si="0"/>
        <v>3405.79</v>
      </c>
      <c r="E18" s="10">
        <f t="shared" si="0"/>
        <v>3473.98</v>
      </c>
      <c r="F18" s="10">
        <f t="shared" si="0"/>
        <v>3543.49</v>
      </c>
      <c r="G18" s="20">
        <f t="shared" si="0"/>
        <v>3614.31</v>
      </c>
      <c r="H18" s="10">
        <f t="shared" si="0"/>
        <v>3686.45</v>
      </c>
      <c r="I18" s="1"/>
      <c r="J18" s="38">
        <v>6</v>
      </c>
      <c r="K18" s="54">
        <v>34760</v>
      </c>
      <c r="L18" s="10">
        <f t="shared" si="4"/>
        <v>2896.67</v>
      </c>
      <c r="M18" s="10">
        <f t="shared" si="5"/>
        <v>4137.0200000000004</v>
      </c>
      <c r="N18" s="10">
        <f t="shared" si="5"/>
        <v>4219.87</v>
      </c>
      <c r="O18" s="10">
        <f t="shared" si="5"/>
        <v>4304.16</v>
      </c>
      <c r="P18" s="10">
        <f t="shared" si="5"/>
        <v>4390.4799999999996</v>
      </c>
      <c r="Q18" s="10">
        <f t="shared" si="5"/>
        <v>4478.25</v>
      </c>
      <c r="R18" s="10">
        <f t="shared" si="5"/>
        <v>4567.76</v>
      </c>
      <c r="S18" s="10">
        <f t="shared" si="1"/>
        <v>4659</v>
      </c>
      <c r="T18" s="10">
        <f t="shared" si="1"/>
        <v>4752.28</v>
      </c>
      <c r="U18" s="10">
        <f t="shared" si="1"/>
        <v>4847.29</v>
      </c>
      <c r="V18" s="10">
        <f t="shared" si="1"/>
        <v>4944.33</v>
      </c>
      <c r="W18" s="10">
        <f t="shared" si="1"/>
        <v>5043.1000000000004</v>
      </c>
      <c r="X18" s="10">
        <f t="shared" si="1"/>
        <v>5143.91</v>
      </c>
      <c r="Y18" s="10">
        <f t="shared" si="1"/>
        <v>5247.03</v>
      </c>
      <c r="Z18" s="10">
        <f t="shared" si="2"/>
        <v>5351.89</v>
      </c>
      <c r="AA18" s="10">
        <f t="shared" ref="AA18:AG18" si="6">ROUND($L18*AA$10/$L$10,2)</f>
        <v>5458.77</v>
      </c>
      <c r="AB18" s="10">
        <f t="shared" si="6"/>
        <v>5567.98</v>
      </c>
      <c r="AC18" s="10">
        <f t="shared" si="6"/>
        <v>5679.5</v>
      </c>
      <c r="AD18" s="10">
        <f t="shared" si="6"/>
        <v>5793.05</v>
      </c>
      <c r="AE18" s="10">
        <f t="shared" si="6"/>
        <v>5908.92</v>
      </c>
      <c r="AF18" s="10">
        <f t="shared" si="6"/>
        <v>6027.1</v>
      </c>
      <c r="AG18" s="28">
        <f t="shared" si="6"/>
        <v>6147.6</v>
      </c>
    </row>
    <row r="19" spans="1:33" x14ac:dyDescent="0.25">
      <c r="A19" s="9">
        <v>7</v>
      </c>
      <c r="B19" s="10">
        <v>32686.04</v>
      </c>
      <c r="C19" s="10">
        <f t="shared" si="3"/>
        <v>2723.84</v>
      </c>
      <c r="D19" s="10">
        <f t="shared" si="0"/>
        <v>3523.56</v>
      </c>
      <c r="E19" s="10">
        <f t="shared" si="0"/>
        <v>3594.11</v>
      </c>
      <c r="F19" s="10">
        <f t="shared" si="0"/>
        <v>3666.02</v>
      </c>
      <c r="G19" s="20">
        <f t="shared" si="0"/>
        <v>3739.29</v>
      </c>
      <c r="H19" s="10">
        <f t="shared" si="0"/>
        <v>3813.92</v>
      </c>
      <c r="I19" s="1"/>
      <c r="J19" s="38">
        <v>7</v>
      </c>
      <c r="K19" s="54">
        <v>35240</v>
      </c>
      <c r="L19" s="10">
        <f t="shared" si="4"/>
        <v>2936.67</v>
      </c>
      <c r="M19" s="10">
        <f t="shared" si="5"/>
        <v>4194.1499999999996</v>
      </c>
      <c r="N19" s="10">
        <f t="shared" si="5"/>
        <v>4278.1400000000003</v>
      </c>
      <c r="O19" s="10">
        <f t="shared" si="5"/>
        <v>4363.6000000000004</v>
      </c>
      <c r="P19" s="10">
        <f t="shared" si="5"/>
        <v>4451.1099999999997</v>
      </c>
      <c r="Q19" s="10">
        <f t="shared" si="5"/>
        <v>4540.09</v>
      </c>
      <c r="R19" s="10">
        <f t="shared" si="5"/>
        <v>4630.83</v>
      </c>
      <c r="S19" s="10">
        <f t="shared" si="1"/>
        <v>4723.34</v>
      </c>
      <c r="T19" s="10">
        <f t="shared" si="1"/>
        <v>4817.8999999999996</v>
      </c>
      <c r="U19" s="10">
        <f t="shared" si="1"/>
        <v>4914.22</v>
      </c>
      <c r="V19" s="10">
        <f t="shared" si="1"/>
        <v>5012.6000000000004</v>
      </c>
      <c r="W19" s="10">
        <f t="shared" si="1"/>
        <v>5112.74</v>
      </c>
      <c r="X19" s="10">
        <f t="shared" si="1"/>
        <v>5214.9399999999996</v>
      </c>
      <c r="Y19" s="10">
        <f t="shared" si="1"/>
        <v>5319.48</v>
      </c>
      <c r="Z19" s="10">
        <f t="shared" si="2"/>
        <v>5425.79</v>
      </c>
      <c r="AA19" s="10">
        <f t="shared" si="2"/>
        <v>5534.15</v>
      </c>
      <c r="AB19" s="10">
        <f t="shared" si="2"/>
        <v>5644.87</v>
      </c>
      <c r="AC19" s="10">
        <f t="shared" si="2"/>
        <v>5757.93</v>
      </c>
      <c r="AD19" s="10">
        <f t="shared" si="2"/>
        <v>5873.05</v>
      </c>
      <c r="AE19" s="10">
        <f t="shared" si="2"/>
        <v>5990.51</v>
      </c>
      <c r="AF19" s="10">
        <f t="shared" si="2"/>
        <v>6110.33</v>
      </c>
      <c r="AG19" s="28">
        <f t="shared" si="2"/>
        <v>6232.49</v>
      </c>
    </row>
    <row r="20" spans="1:33" x14ac:dyDescent="0.25">
      <c r="A20" s="9">
        <v>8</v>
      </c>
      <c r="B20" s="10">
        <v>32686.04</v>
      </c>
      <c r="C20" s="10">
        <f t="shared" si="3"/>
        <v>2723.84</v>
      </c>
      <c r="D20" s="10">
        <f t="shared" si="0"/>
        <v>3523.56</v>
      </c>
      <c r="E20" s="10">
        <f t="shared" si="0"/>
        <v>3594.11</v>
      </c>
      <c r="F20" s="10">
        <f t="shared" si="0"/>
        <v>3666.02</v>
      </c>
      <c r="G20" s="20">
        <f t="shared" si="0"/>
        <v>3739.29</v>
      </c>
      <c r="H20" s="10">
        <f t="shared" si="0"/>
        <v>3813.92</v>
      </c>
      <c r="I20" s="1"/>
      <c r="J20" s="38">
        <v>8</v>
      </c>
      <c r="K20" s="54">
        <v>35720</v>
      </c>
      <c r="L20" s="10">
        <f t="shared" si="4"/>
        <v>2976.67</v>
      </c>
      <c r="M20" s="10">
        <f t="shared" si="5"/>
        <v>4251.28</v>
      </c>
      <c r="N20" s="10">
        <f t="shared" si="5"/>
        <v>4336.41</v>
      </c>
      <c r="O20" s="10">
        <f t="shared" si="5"/>
        <v>4423.03</v>
      </c>
      <c r="P20" s="10">
        <f t="shared" si="5"/>
        <v>4511.74</v>
      </c>
      <c r="Q20" s="10">
        <f t="shared" si="5"/>
        <v>4601.93</v>
      </c>
      <c r="R20" s="10">
        <f t="shared" si="5"/>
        <v>4693.91</v>
      </c>
      <c r="S20" s="10">
        <f t="shared" si="1"/>
        <v>4787.68</v>
      </c>
      <c r="T20" s="10">
        <f t="shared" si="1"/>
        <v>4883.5200000000004</v>
      </c>
      <c r="U20" s="10">
        <f t="shared" si="1"/>
        <v>4981.16</v>
      </c>
      <c r="V20" s="10">
        <f t="shared" si="1"/>
        <v>5080.88</v>
      </c>
      <c r="W20" s="10">
        <f t="shared" si="1"/>
        <v>5182.38</v>
      </c>
      <c r="X20" s="10">
        <f t="shared" si="1"/>
        <v>5285.97</v>
      </c>
      <c r="Y20" s="10">
        <f t="shared" si="1"/>
        <v>5391.94</v>
      </c>
      <c r="Z20" s="10">
        <f t="shared" si="2"/>
        <v>5499.7</v>
      </c>
      <c r="AA20" s="10">
        <f t="shared" si="2"/>
        <v>5609.53</v>
      </c>
      <c r="AB20" s="10">
        <f t="shared" si="2"/>
        <v>5721.76</v>
      </c>
      <c r="AC20" s="10">
        <f t="shared" si="2"/>
        <v>5836.36</v>
      </c>
      <c r="AD20" s="10">
        <f t="shared" si="2"/>
        <v>5953.04</v>
      </c>
      <c r="AE20" s="10">
        <f t="shared" si="2"/>
        <v>6072.11</v>
      </c>
      <c r="AF20" s="10">
        <f t="shared" si="2"/>
        <v>6193.56</v>
      </c>
      <c r="AG20" s="28">
        <f t="shared" si="2"/>
        <v>6317.39</v>
      </c>
    </row>
    <row r="21" spans="1:33" x14ac:dyDescent="0.25">
      <c r="A21" s="9">
        <v>9</v>
      </c>
      <c r="B21" s="10">
        <v>33778.47</v>
      </c>
      <c r="C21" s="10">
        <f t="shared" si="3"/>
        <v>2814.87</v>
      </c>
      <c r="D21" s="10">
        <f t="shared" si="0"/>
        <v>3641.32</v>
      </c>
      <c r="E21" s="10">
        <f t="shared" si="0"/>
        <v>3714.22</v>
      </c>
      <c r="F21" s="10">
        <f t="shared" si="0"/>
        <v>3788.53</v>
      </c>
      <c r="G21" s="20">
        <f t="shared" si="0"/>
        <v>3864.25</v>
      </c>
      <c r="H21" s="10">
        <f t="shared" si="0"/>
        <v>3941.38</v>
      </c>
      <c r="I21" s="1"/>
      <c r="J21" s="38">
        <v>9</v>
      </c>
      <c r="K21" s="54">
        <v>36200</v>
      </c>
      <c r="L21" s="10">
        <f t="shared" si="4"/>
        <v>3016.67</v>
      </c>
      <c r="M21" s="10">
        <f t="shared" si="5"/>
        <v>4308.41</v>
      </c>
      <c r="N21" s="10">
        <f t="shared" si="5"/>
        <v>4394.68</v>
      </c>
      <c r="O21" s="10">
        <f t="shared" si="5"/>
        <v>4482.47</v>
      </c>
      <c r="P21" s="10">
        <f t="shared" si="5"/>
        <v>4572.37</v>
      </c>
      <c r="Q21" s="10">
        <f t="shared" si="5"/>
        <v>4663.7700000000004</v>
      </c>
      <c r="R21" s="10">
        <f t="shared" si="5"/>
        <v>4756.99</v>
      </c>
      <c r="S21" s="10">
        <f t="shared" si="1"/>
        <v>4852.01</v>
      </c>
      <c r="T21" s="10">
        <f t="shared" si="1"/>
        <v>4949.1499999999996</v>
      </c>
      <c r="U21" s="10">
        <f t="shared" si="1"/>
        <v>5048.1000000000004</v>
      </c>
      <c r="V21" s="10">
        <f t="shared" si="1"/>
        <v>5149.1499999999996</v>
      </c>
      <c r="W21" s="10">
        <f t="shared" si="1"/>
        <v>5252.02</v>
      </c>
      <c r="X21" s="10">
        <f t="shared" si="1"/>
        <v>5357</v>
      </c>
      <c r="Y21" s="10">
        <f t="shared" si="1"/>
        <v>5464.4</v>
      </c>
      <c r="Z21" s="10">
        <f t="shared" si="2"/>
        <v>5573.6</v>
      </c>
      <c r="AA21" s="10">
        <f t="shared" si="2"/>
        <v>5684.91</v>
      </c>
      <c r="AB21" s="10">
        <f t="shared" si="2"/>
        <v>5798.64</v>
      </c>
      <c r="AC21" s="10">
        <f t="shared" si="2"/>
        <v>5914.78</v>
      </c>
      <c r="AD21" s="10">
        <f t="shared" si="2"/>
        <v>6033.04</v>
      </c>
      <c r="AE21" s="10">
        <f t="shared" si="2"/>
        <v>6153.71</v>
      </c>
      <c r="AF21" s="10">
        <f t="shared" si="2"/>
        <v>6276.79</v>
      </c>
      <c r="AG21" s="28">
        <f t="shared" si="2"/>
        <v>6402.28</v>
      </c>
    </row>
    <row r="22" spans="1:33" x14ac:dyDescent="0.25">
      <c r="A22" s="9">
        <v>10</v>
      </c>
      <c r="B22" s="10">
        <v>33778.47</v>
      </c>
      <c r="C22" s="10">
        <f t="shared" si="3"/>
        <v>2814.87</v>
      </c>
      <c r="D22" s="10">
        <f t="shared" si="0"/>
        <v>3641.32</v>
      </c>
      <c r="E22" s="10">
        <f t="shared" si="0"/>
        <v>3714.22</v>
      </c>
      <c r="F22" s="10">
        <f t="shared" si="0"/>
        <v>3788.53</v>
      </c>
      <c r="G22" s="20">
        <f t="shared" si="0"/>
        <v>3864.25</v>
      </c>
      <c r="H22" s="10">
        <f t="shared" si="0"/>
        <v>3941.38</v>
      </c>
      <c r="I22" s="1"/>
      <c r="J22" s="38">
        <v>10</v>
      </c>
      <c r="K22" s="54">
        <v>36680</v>
      </c>
      <c r="L22" s="10">
        <f t="shared" si="4"/>
        <v>3056.67</v>
      </c>
      <c r="M22" s="10">
        <f t="shared" si="5"/>
        <v>4365.54</v>
      </c>
      <c r="N22" s="10">
        <f t="shared" si="5"/>
        <v>4452.96</v>
      </c>
      <c r="O22" s="10">
        <f t="shared" si="5"/>
        <v>4541.91</v>
      </c>
      <c r="P22" s="10">
        <f t="shared" si="5"/>
        <v>4632.99</v>
      </c>
      <c r="Q22" s="10">
        <f t="shared" si="5"/>
        <v>4725.6099999999997</v>
      </c>
      <c r="R22" s="10">
        <f t="shared" si="5"/>
        <v>4820.0600000000004</v>
      </c>
      <c r="S22" s="10">
        <f t="shared" si="1"/>
        <v>4916.3500000000004</v>
      </c>
      <c r="T22" s="10">
        <f t="shared" si="1"/>
        <v>5014.7700000000004</v>
      </c>
      <c r="U22" s="10">
        <f t="shared" si="1"/>
        <v>5115.03</v>
      </c>
      <c r="V22" s="10">
        <f t="shared" si="1"/>
        <v>5217.43</v>
      </c>
      <c r="W22" s="10">
        <f t="shared" si="1"/>
        <v>5321.66</v>
      </c>
      <c r="X22" s="10">
        <f t="shared" si="1"/>
        <v>5428.03</v>
      </c>
      <c r="Y22" s="10">
        <f t="shared" si="1"/>
        <v>5536.85</v>
      </c>
      <c r="Z22" s="10">
        <f t="shared" si="2"/>
        <v>5647.5</v>
      </c>
      <c r="AA22" s="10">
        <f t="shared" si="2"/>
        <v>5760.29</v>
      </c>
      <c r="AB22" s="10">
        <f t="shared" si="2"/>
        <v>5875.53</v>
      </c>
      <c r="AC22" s="10">
        <f t="shared" si="2"/>
        <v>5993.21</v>
      </c>
      <c r="AD22" s="10">
        <f t="shared" si="2"/>
        <v>6113.03</v>
      </c>
      <c r="AE22" s="10">
        <f t="shared" si="2"/>
        <v>6235.3</v>
      </c>
      <c r="AF22" s="10">
        <f t="shared" si="2"/>
        <v>6360.01</v>
      </c>
      <c r="AG22" s="28">
        <f t="shared" si="2"/>
        <v>6487.17</v>
      </c>
    </row>
    <row r="23" spans="1:33" x14ac:dyDescent="0.25">
      <c r="A23" s="9">
        <v>11</v>
      </c>
      <c r="B23" s="10">
        <v>34870.9</v>
      </c>
      <c r="C23" s="10">
        <f t="shared" si="3"/>
        <v>2905.91</v>
      </c>
      <c r="D23" s="10">
        <f t="shared" si="0"/>
        <v>3759.09</v>
      </c>
      <c r="E23" s="10">
        <f t="shared" si="0"/>
        <v>3834.35</v>
      </c>
      <c r="F23" s="10">
        <f t="shared" si="0"/>
        <v>3911.06</v>
      </c>
      <c r="G23" s="20">
        <f t="shared" si="0"/>
        <v>3989.23</v>
      </c>
      <c r="H23" s="10">
        <f t="shared" si="0"/>
        <v>4068.86</v>
      </c>
      <c r="I23" s="1"/>
      <c r="J23" s="38">
        <v>11</v>
      </c>
      <c r="K23" s="54">
        <v>37160</v>
      </c>
      <c r="L23" s="10">
        <f t="shared" si="4"/>
        <v>3096.67</v>
      </c>
      <c r="M23" s="10">
        <f t="shared" si="5"/>
        <v>4422.66</v>
      </c>
      <c r="N23" s="10">
        <f t="shared" si="5"/>
        <v>4511.2299999999996</v>
      </c>
      <c r="O23" s="10">
        <f t="shared" si="5"/>
        <v>4601.34</v>
      </c>
      <c r="P23" s="10">
        <f t="shared" si="5"/>
        <v>4693.62</v>
      </c>
      <c r="Q23" s="10">
        <f t="shared" si="5"/>
        <v>4787.45</v>
      </c>
      <c r="R23" s="10">
        <f t="shared" si="5"/>
        <v>4883.1400000000003</v>
      </c>
      <c r="S23" s="10">
        <f t="shared" si="1"/>
        <v>4980.68</v>
      </c>
      <c r="T23" s="10">
        <f t="shared" si="1"/>
        <v>5080.3999999999996</v>
      </c>
      <c r="U23" s="10">
        <f t="shared" si="1"/>
        <v>5181.97</v>
      </c>
      <c r="V23" s="10">
        <f t="shared" si="1"/>
        <v>5285.71</v>
      </c>
      <c r="W23" s="10">
        <f t="shared" si="1"/>
        <v>5391.3</v>
      </c>
      <c r="X23" s="10">
        <f t="shared" si="1"/>
        <v>5499.07</v>
      </c>
      <c r="Y23" s="10">
        <f t="shared" si="1"/>
        <v>5609.31</v>
      </c>
      <c r="Z23" s="10">
        <f t="shared" si="2"/>
        <v>5721.41</v>
      </c>
      <c r="AA23" s="10">
        <f t="shared" si="2"/>
        <v>5835.67</v>
      </c>
      <c r="AB23" s="10">
        <f t="shared" si="2"/>
        <v>5952.42</v>
      </c>
      <c r="AC23" s="10">
        <f t="shared" si="2"/>
        <v>6071.64</v>
      </c>
      <c r="AD23" s="10">
        <f t="shared" si="2"/>
        <v>6193.03</v>
      </c>
      <c r="AE23" s="10">
        <f t="shared" si="2"/>
        <v>6316.9</v>
      </c>
      <c r="AF23" s="10">
        <f t="shared" si="2"/>
        <v>6443.24</v>
      </c>
      <c r="AG23" s="28">
        <f t="shared" si="2"/>
        <v>6572.06</v>
      </c>
    </row>
    <row r="24" spans="1:33" x14ac:dyDescent="0.25">
      <c r="A24" s="9">
        <v>12</v>
      </c>
      <c r="B24" s="10">
        <v>34870.9</v>
      </c>
      <c r="C24" s="10">
        <f t="shared" si="3"/>
        <v>2905.91</v>
      </c>
      <c r="D24" s="10">
        <f t="shared" si="0"/>
        <v>3759.09</v>
      </c>
      <c r="E24" s="10">
        <f t="shared" si="0"/>
        <v>3834.35</v>
      </c>
      <c r="F24" s="10">
        <f t="shared" si="0"/>
        <v>3911.06</v>
      </c>
      <c r="G24" s="20">
        <f t="shared" si="0"/>
        <v>3989.23</v>
      </c>
      <c r="H24" s="10">
        <f t="shared" si="0"/>
        <v>4068.86</v>
      </c>
      <c r="I24" s="1"/>
      <c r="J24" s="38">
        <v>12</v>
      </c>
      <c r="K24" s="54">
        <v>37640</v>
      </c>
      <c r="L24" s="10">
        <f t="shared" si="4"/>
        <v>3136.67</v>
      </c>
      <c r="M24" s="10">
        <f t="shared" si="5"/>
        <v>4479.79</v>
      </c>
      <c r="N24" s="10">
        <f t="shared" si="5"/>
        <v>4569.5</v>
      </c>
      <c r="O24" s="10">
        <f t="shared" si="5"/>
        <v>4660.78</v>
      </c>
      <c r="P24" s="10">
        <f t="shared" si="5"/>
        <v>4754.25</v>
      </c>
      <c r="Q24" s="10">
        <f t="shared" si="5"/>
        <v>4849.29</v>
      </c>
      <c r="R24" s="10">
        <f t="shared" si="5"/>
        <v>4946.21</v>
      </c>
      <c r="S24" s="10">
        <f t="shared" si="1"/>
        <v>5045.0200000000004</v>
      </c>
      <c r="T24" s="10">
        <f t="shared" si="1"/>
        <v>5146.0200000000004</v>
      </c>
      <c r="U24" s="10">
        <f t="shared" si="1"/>
        <v>5248.9</v>
      </c>
      <c r="V24" s="10">
        <f t="shared" si="1"/>
        <v>5353.98</v>
      </c>
      <c r="W24" s="10">
        <f t="shared" si="1"/>
        <v>5460.94</v>
      </c>
      <c r="X24" s="10">
        <f t="shared" si="1"/>
        <v>5570.1</v>
      </c>
      <c r="Y24" s="10">
        <f t="shared" si="1"/>
        <v>5681.76</v>
      </c>
      <c r="Z24" s="10">
        <f t="shared" si="2"/>
        <v>5795.31</v>
      </c>
      <c r="AA24" s="10">
        <f t="shared" si="2"/>
        <v>5911.05</v>
      </c>
      <c r="AB24" s="10">
        <f t="shared" si="2"/>
        <v>6029.31</v>
      </c>
      <c r="AC24" s="10">
        <f t="shared" si="2"/>
        <v>6150.07</v>
      </c>
      <c r="AD24" s="10">
        <f t="shared" si="2"/>
        <v>6273.03</v>
      </c>
      <c r="AE24" s="10">
        <f t="shared" si="2"/>
        <v>6398.49</v>
      </c>
      <c r="AF24" s="10">
        <f t="shared" si="2"/>
        <v>6526.47</v>
      </c>
      <c r="AG24" s="28">
        <f t="shared" si="2"/>
        <v>6656.95</v>
      </c>
    </row>
    <row r="25" spans="1:33" x14ac:dyDescent="0.25">
      <c r="A25" s="9">
        <v>13</v>
      </c>
      <c r="B25" s="10">
        <v>35963.33</v>
      </c>
      <c r="C25" s="10">
        <f t="shared" si="3"/>
        <v>2996.94</v>
      </c>
      <c r="D25" s="10">
        <f t="shared" si="0"/>
        <v>3876.84</v>
      </c>
      <c r="E25" s="10">
        <f t="shared" si="0"/>
        <v>3954.46</v>
      </c>
      <c r="F25" s="10">
        <f t="shared" si="0"/>
        <v>4033.58</v>
      </c>
      <c r="G25" s="20">
        <f t="shared" si="0"/>
        <v>4114.2</v>
      </c>
      <c r="H25" s="10">
        <f t="shared" si="0"/>
        <v>4196.32</v>
      </c>
      <c r="I25" s="1"/>
      <c r="J25" s="38">
        <v>13</v>
      </c>
      <c r="K25" s="54">
        <v>38120</v>
      </c>
      <c r="L25" s="10">
        <f t="shared" si="4"/>
        <v>3176.67</v>
      </c>
      <c r="M25" s="10">
        <f t="shared" si="5"/>
        <v>4536.92</v>
      </c>
      <c r="N25" s="10">
        <f t="shared" si="5"/>
        <v>4627.7700000000004</v>
      </c>
      <c r="O25" s="10">
        <f t="shared" si="5"/>
        <v>4720.21</v>
      </c>
      <c r="P25" s="10">
        <f t="shared" si="5"/>
        <v>4814.88</v>
      </c>
      <c r="Q25" s="10">
        <f t="shared" si="5"/>
        <v>4911.13</v>
      </c>
      <c r="R25" s="10">
        <f t="shared" si="5"/>
        <v>5009.29</v>
      </c>
      <c r="S25" s="10">
        <f t="shared" si="1"/>
        <v>5109.3599999999997</v>
      </c>
      <c r="T25" s="10">
        <f t="shared" si="1"/>
        <v>5211.6400000000003</v>
      </c>
      <c r="U25" s="10">
        <f t="shared" si="1"/>
        <v>5315.84</v>
      </c>
      <c r="V25" s="10">
        <f t="shared" si="1"/>
        <v>5422.26</v>
      </c>
      <c r="W25" s="10">
        <f t="shared" si="1"/>
        <v>5530.58</v>
      </c>
      <c r="X25" s="10">
        <f t="shared" si="1"/>
        <v>5641.13</v>
      </c>
      <c r="Y25" s="10">
        <f t="shared" si="1"/>
        <v>5754.22</v>
      </c>
      <c r="Z25" s="10">
        <f t="shared" si="2"/>
        <v>5869.22</v>
      </c>
      <c r="AA25" s="10">
        <f t="shared" si="2"/>
        <v>5986.43</v>
      </c>
      <c r="AB25" s="10">
        <f t="shared" si="2"/>
        <v>6106.2</v>
      </c>
      <c r="AC25" s="10">
        <f t="shared" si="2"/>
        <v>6228.5</v>
      </c>
      <c r="AD25" s="10">
        <f t="shared" si="2"/>
        <v>6353.02</v>
      </c>
      <c r="AE25" s="10">
        <f t="shared" si="2"/>
        <v>6480.09</v>
      </c>
      <c r="AF25" s="10">
        <f t="shared" si="2"/>
        <v>6609.7</v>
      </c>
      <c r="AG25" s="28">
        <f t="shared" si="2"/>
        <v>6741.85</v>
      </c>
    </row>
    <row r="26" spans="1:33" x14ac:dyDescent="0.25">
      <c r="A26" s="9">
        <v>14</v>
      </c>
      <c r="B26" s="10">
        <v>35963.33</v>
      </c>
      <c r="C26" s="10">
        <f t="shared" si="3"/>
        <v>2996.94</v>
      </c>
      <c r="D26" s="10">
        <f t="shared" si="0"/>
        <v>3876.84</v>
      </c>
      <c r="E26" s="10">
        <f t="shared" si="0"/>
        <v>3954.46</v>
      </c>
      <c r="F26" s="10">
        <f t="shared" si="0"/>
        <v>4033.58</v>
      </c>
      <c r="G26" s="20">
        <f t="shared" si="0"/>
        <v>4114.2</v>
      </c>
      <c r="H26" s="10">
        <f t="shared" si="0"/>
        <v>4196.32</v>
      </c>
      <c r="I26" s="1"/>
      <c r="J26" s="38">
        <v>14</v>
      </c>
      <c r="K26" s="54">
        <v>38600</v>
      </c>
      <c r="L26" s="10">
        <f t="shared" si="4"/>
        <v>3216.67</v>
      </c>
      <c r="M26" s="10">
        <f t="shared" si="5"/>
        <v>4594.05</v>
      </c>
      <c r="N26" s="10">
        <f t="shared" si="5"/>
        <v>4686.04</v>
      </c>
      <c r="O26" s="10">
        <f t="shared" si="5"/>
        <v>4779.6499999999996</v>
      </c>
      <c r="P26" s="10">
        <f t="shared" si="5"/>
        <v>4875.51</v>
      </c>
      <c r="Q26" s="10">
        <f t="shared" si="5"/>
        <v>4972.97</v>
      </c>
      <c r="R26" s="10">
        <f t="shared" si="5"/>
        <v>5072.37</v>
      </c>
      <c r="S26" s="10">
        <f t="shared" si="1"/>
        <v>5173.6899999999996</v>
      </c>
      <c r="T26" s="10">
        <f t="shared" si="1"/>
        <v>5277.27</v>
      </c>
      <c r="U26" s="10">
        <f t="shared" si="1"/>
        <v>5382.78</v>
      </c>
      <c r="V26" s="10">
        <f t="shared" si="1"/>
        <v>5490.53</v>
      </c>
      <c r="W26" s="10">
        <f t="shared" si="1"/>
        <v>5600.22</v>
      </c>
      <c r="X26" s="10">
        <f t="shared" si="1"/>
        <v>5712.16</v>
      </c>
      <c r="Y26" s="10">
        <f t="shared" si="1"/>
        <v>5826.68</v>
      </c>
      <c r="Z26" s="10">
        <f t="shared" si="2"/>
        <v>5943.12</v>
      </c>
      <c r="AA26" s="10">
        <f t="shared" si="2"/>
        <v>6061.81</v>
      </c>
      <c r="AB26" s="10">
        <f t="shared" si="2"/>
        <v>6183.08</v>
      </c>
      <c r="AC26" s="10">
        <f t="shared" si="2"/>
        <v>6306.92</v>
      </c>
      <c r="AD26" s="10">
        <f t="shared" si="2"/>
        <v>6433.02</v>
      </c>
      <c r="AE26" s="10">
        <f t="shared" si="2"/>
        <v>6561.69</v>
      </c>
      <c r="AF26" s="10">
        <f t="shared" si="2"/>
        <v>6692.93</v>
      </c>
      <c r="AG26" s="28">
        <f t="shared" si="2"/>
        <v>6826.74</v>
      </c>
    </row>
    <row r="27" spans="1:33" x14ac:dyDescent="0.25">
      <c r="A27" s="9">
        <v>15</v>
      </c>
      <c r="B27" s="10">
        <v>37055.760000000002</v>
      </c>
      <c r="C27" s="10">
        <f t="shared" si="3"/>
        <v>3087.98</v>
      </c>
      <c r="D27" s="10">
        <f t="shared" si="0"/>
        <v>3994.61</v>
      </c>
      <c r="E27" s="10">
        <f t="shared" si="0"/>
        <v>4074.59</v>
      </c>
      <c r="F27" s="10">
        <f t="shared" si="0"/>
        <v>4156.1099999999997</v>
      </c>
      <c r="G27" s="20">
        <f t="shared" si="0"/>
        <v>4239.18</v>
      </c>
      <c r="H27" s="10">
        <f t="shared" si="0"/>
        <v>4323.79</v>
      </c>
      <c r="I27" s="1"/>
      <c r="J27" s="38">
        <v>15</v>
      </c>
      <c r="K27" s="54">
        <v>39080</v>
      </c>
      <c r="L27" s="10">
        <f t="shared" si="4"/>
        <v>3256.67</v>
      </c>
      <c r="M27" s="10">
        <f t="shared" si="5"/>
        <v>4651.18</v>
      </c>
      <c r="N27" s="10">
        <f t="shared" si="5"/>
        <v>4744.32</v>
      </c>
      <c r="O27" s="10">
        <f t="shared" si="5"/>
        <v>4839.09</v>
      </c>
      <c r="P27" s="10">
        <f t="shared" si="5"/>
        <v>4936.13</v>
      </c>
      <c r="Q27" s="10">
        <f t="shared" si="5"/>
        <v>5034.8100000000004</v>
      </c>
      <c r="R27" s="10">
        <f t="shared" si="5"/>
        <v>5135.4399999999996</v>
      </c>
      <c r="S27" s="10">
        <f t="shared" si="1"/>
        <v>5238.03</v>
      </c>
      <c r="T27" s="10">
        <f t="shared" si="1"/>
        <v>5342.89</v>
      </c>
      <c r="U27" s="10">
        <f t="shared" si="1"/>
        <v>5449.71</v>
      </c>
      <c r="V27" s="10">
        <f t="shared" si="1"/>
        <v>5558.81</v>
      </c>
      <c r="W27" s="10">
        <f t="shared" si="1"/>
        <v>5669.86</v>
      </c>
      <c r="X27" s="10">
        <f t="shared" si="1"/>
        <v>5783.19</v>
      </c>
      <c r="Y27" s="10">
        <f t="shared" si="1"/>
        <v>5899.13</v>
      </c>
      <c r="Z27" s="10">
        <f t="shared" si="2"/>
        <v>6017.02</v>
      </c>
      <c r="AA27" s="10">
        <f t="shared" si="2"/>
        <v>6137.19</v>
      </c>
      <c r="AB27" s="10">
        <f t="shared" si="2"/>
        <v>6259.97</v>
      </c>
      <c r="AC27" s="10">
        <f t="shared" si="2"/>
        <v>6385.35</v>
      </c>
      <c r="AD27" s="10">
        <f t="shared" si="2"/>
        <v>6513.01</v>
      </c>
      <c r="AE27" s="10">
        <f t="shared" si="2"/>
        <v>6643.28</v>
      </c>
      <c r="AF27" s="10">
        <f t="shared" si="2"/>
        <v>6776.15</v>
      </c>
      <c r="AG27" s="28">
        <f t="shared" si="2"/>
        <v>6911.63</v>
      </c>
    </row>
    <row r="28" spans="1:33" x14ac:dyDescent="0.25">
      <c r="A28" s="9">
        <v>16</v>
      </c>
      <c r="B28" s="10">
        <v>37055.760000000002</v>
      </c>
      <c r="C28" s="10">
        <f t="shared" si="3"/>
        <v>3087.98</v>
      </c>
      <c r="D28" s="10">
        <f t="shared" si="0"/>
        <v>3994.61</v>
      </c>
      <c r="E28" s="10">
        <f t="shared" si="0"/>
        <v>4074.59</v>
      </c>
      <c r="F28" s="10">
        <f t="shared" si="0"/>
        <v>4156.1099999999997</v>
      </c>
      <c r="G28" s="20">
        <f t="shared" si="0"/>
        <v>4239.18</v>
      </c>
      <c r="H28" s="10">
        <f t="shared" si="0"/>
        <v>4323.79</v>
      </c>
      <c r="I28" s="1"/>
      <c r="J28" s="38">
        <v>16</v>
      </c>
      <c r="K28" s="54">
        <v>39560</v>
      </c>
      <c r="L28" s="10">
        <f t="shared" si="4"/>
        <v>3296.67</v>
      </c>
      <c r="M28" s="10">
        <f t="shared" si="5"/>
        <v>4708.3</v>
      </c>
      <c r="N28" s="10">
        <f t="shared" si="5"/>
        <v>4802.59</v>
      </c>
      <c r="O28" s="10">
        <f t="shared" si="5"/>
        <v>4898.5200000000004</v>
      </c>
      <c r="P28" s="10">
        <f t="shared" si="5"/>
        <v>4996.76</v>
      </c>
      <c r="Q28" s="10">
        <f t="shared" si="5"/>
        <v>5096.6499999999996</v>
      </c>
      <c r="R28" s="10">
        <f t="shared" si="5"/>
        <v>5198.5200000000004</v>
      </c>
      <c r="S28" s="10">
        <f t="shared" si="5"/>
        <v>5302.36</v>
      </c>
      <c r="T28" s="10">
        <f t="shared" si="5"/>
        <v>5408.52</v>
      </c>
      <c r="U28" s="10">
        <f t="shared" si="5"/>
        <v>5516.65</v>
      </c>
      <c r="V28" s="10">
        <f t="shared" si="5"/>
        <v>5627.09</v>
      </c>
      <c r="W28" s="10">
        <f t="shared" si="5"/>
        <v>5739.5</v>
      </c>
      <c r="X28" s="10">
        <f t="shared" si="5"/>
        <v>5854.23</v>
      </c>
      <c r="Y28" s="10">
        <f t="shared" si="5"/>
        <v>5971.59</v>
      </c>
      <c r="Z28" s="10">
        <f t="shared" si="5"/>
        <v>6090.93</v>
      </c>
      <c r="AA28" s="10">
        <f t="shared" si="5"/>
        <v>6212.57</v>
      </c>
      <c r="AB28" s="10">
        <f t="shared" ref="AB28:AG38" si="7">ROUND($L28*AB$10/$L$10,2)</f>
        <v>6336.86</v>
      </c>
      <c r="AC28" s="10">
        <f t="shared" si="7"/>
        <v>6463.78</v>
      </c>
      <c r="AD28" s="10">
        <f t="shared" si="7"/>
        <v>6593.01</v>
      </c>
      <c r="AE28" s="10">
        <f t="shared" si="7"/>
        <v>6724.88</v>
      </c>
      <c r="AF28" s="10">
        <f t="shared" si="7"/>
        <v>6859.38</v>
      </c>
      <c r="AG28" s="28">
        <f t="shared" si="7"/>
        <v>6996.52</v>
      </c>
    </row>
    <row r="29" spans="1:33" x14ac:dyDescent="0.25">
      <c r="A29" s="9">
        <v>17</v>
      </c>
      <c r="B29" s="10">
        <v>38148.19</v>
      </c>
      <c r="C29" s="10">
        <f t="shared" si="3"/>
        <v>3179.02</v>
      </c>
      <c r="D29" s="10">
        <f t="shared" si="0"/>
        <v>4112.38</v>
      </c>
      <c r="E29" s="10">
        <f t="shared" si="0"/>
        <v>4194.72</v>
      </c>
      <c r="F29" s="10">
        <f t="shared" si="0"/>
        <v>4278.6400000000003</v>
      </c>
      <c r="G29" s="20">
        <f t="shared" si="0"/>
        <v>4364.16</v>
      </c>
      <c r="H29" s="10">
        <f t="shared" si="0"/>
        <v>4451.26</v>
      </c>
      <c r="I29" s="1"/>
      <c r="J29" s="38">
        <v>17</v>
      </c>
      <c r="K29" s="54">
        <v>40040</v>
      </c>
      <c r="L29" s="10">
        <f t="shared" si="4"/>
        <v>3336.67</v>
      </c>
      <c r="M29" s="10">
        <f t="shared" si="5"/>
        <v>4765.43</v>
      </c>
      <c r="N29" s="10">
        <f t="shared" si="5"/>
        <v>4860.8599999999997</v>
      </c>
      <c r="O29" s="10">
        <f t="shared" si="5"/>
        <v>4957.96</v>
      </c>
      <c r="P29" s="10">
        <f t="shared" si="5"/>
        <v>5057.3900000000003</v>
      </c>
      <c r="Q29" s="10">
        <f t="shared" si="5"/>
        <v>5158.49</v>
      </c>
      <c r="R29" s="10">
        <f t="shared" si="5"/>
        <v>5261.59</v>
      </c>
      <c r="S29" s="10">
        <f t="shared" si="5"/>
        <v>5366.7</v>
      </c>
      <c r="T29" s="10">
        <f t="shared" si="5"/>
        <v>5474.14</v>
      </c>
      <c r="U29" s="10">
        <f t="shared" si="5"/>
        <v>5583.58</v>
      </c>
      <c r="V29" s="10">
        <f t="shared" si="5"/>
        <v>5695.36</v>
      </c>
      <c r="W29" s="10">
        <f t="shared" si="5"/>
        <v>5809.14</v>
      </c>
      <c r="X29" s="10">
        <f t="shared" si="5"/>
        <v>5925.26</v>
      </c>
      <c r="Y29" s="10">
        <f t="shared" si="5"/>
        <v>6044.04</v>
      </c>
      <c r="Z29" s="10">
        <f t="shared" si="5"/>
        <v>6164.83</v>
      </c>
      <c r="AA29" s="10">
        <f t="shared" si="5"/>
        <v>6287.95</v>
      </c>
      <c r="AB29" s="10">
        <f t="shared" si="7"/>
        <v>6413.75</v>
      </c>
      <c r="AC29" s="10">
        <f t="shared" si="7"/>
        <v>6542.21</v>
      </c>
      <c r="AD29" s="10">
        <f t="shared" si="7"/>
        <v>6673.01</v>
      </c>
      <c r="AE29" s="10">
        <f t="shared" si="7"/>
        <v>6806.47</v>
      </c>
      <c r="AF29" s="10">
        <f t="shared" si="7"/>
        <v>6942.61</v>
      </c>
      <c r="AG29" s="28">
        <f t="shared" si="7"/>
        <v>7081.41</v>
      </c>
    </row>
    <row r="30" spans="1:33" x14ac:dyDescent="0.25">
      <c r="A30" s="9">
        <v>18</v>
      </c>
      <c r="B30" s="10">
        <v>38148.19</v>
      </c>
      <c r="C30" s="10">
        <f t="shared" si="3"/>
        <v>3179.02</v>
      </c>
      <c r="D30" s="10">
        <f t="shared" si="0"/>
        <v>4112.38</v>
      </c>
      <c r="E30" s="10">
        <f t="shared" si="0"/>
        <v>4194.72</v>
      </c>
      <c r="F30" s="10">
        <f t="shared" si="0"/>
        <v>4278.6400000000003</v>
      </c>
      <c r="G30" s="20">
        <f t="shared" si="0"/>
        <v>4364.16</v>
      </c>
      <c r="H30" s="10">
        <f t="shared" si="0"/>
        <v>4451.26</v>
      </c>
      <c r="I30" s="1"/>
      <c r="J30" s="38">
        <v>18</v>
      </c>
      <c r="K30" s="54">
        <v>40520</v>
      </c>
      <c r="L30" s="10">
        <f t="shared" si="4"/>
        <v>3376.67</v>
      </c>
      <c r="M30" s="10">
        <f t="shared" si="5"/>
        <v>4822.5600000000004</v>
      </c>
      <c r="N30" s="10">
        <f t="shared" si="5"/>
        <v>4919.13</v>
      </c>
      <c r="O30" s="10">
        <f t="shared" si="5"/>
        <v>5017.3900000000003</v>
      </c>
      <c r="P30" s="10">
        <f t="shared" si="5"/>
        <v>5118.0200000000004</v>
      </c>
      <c r="Q30" s="10">
        <f t="shared" si="5"/>
        <v>5220.33</v>
      </c>
      <c r="R30" s="10">
        <f t="shared" si="5"/>
        <v>5324.67</v>
      </c>
      <c r="S30" s="10">
        <f t="shared" si="5"/>
        <v>5431.04</v>
      </c>
      <c r="T30" s="10">
        <f t="shared" si="5"/>
        <v>5539.76</v>
      </c>
      <c r="U30" s="10">
        <f t="shared" si="5"/>
        <v>5650.52</v>
      </c>
      <c r="V30" s="10">
        <f t="shared" si="5"/>
        <v>5763.64</v>
      </c>
      <c r="W30" s="10">
        <f t="shared" si="5"/>
        <v>5878.78</v>
      </c>
      <c r="X30" s="10">
        <f t="shared" si="5"/>
        <v>5996.29</v>
      </c>
      <c r="Y30" s="10">
        <f t="shared" si="5"/>
        <v>6116.5</v>
      </c>
      <c r="Z30" s="10">
        <f t="shared" si="5"/>
        <v>6238.74</v>
      </c>
      <c r="AA30" s="10">
        <f t="shared" si="5"/>
        <v>6363.33</v>
      </c>
      <c r="AB30" s="10">
        <f t="shared" si="7"/>
        <v>6490.64</v>
      </c>
      <c r="AC30" s="10">
        <f t="shared" si="7"/>
        <v>6620.64</v>
      </c>
      <c r="AD30" s="10">
        <f t="shared" si="7"/>
        <v>6753</v>
      </c>
      <c r="AE30" s="10">
        <f t="shared" si="7"/>
        <v>6888.07</v>
      </c>
      <c r="AF30" s="10">
        <f t="shared" si="7"/>
        <v>7025.84</v>
      </c>
      <c r="AG30" s="28">
        <f t="shared" si="7"/>
        <v>7166.31</v>
      </c>
    </row>
    <row r="31" spans="1:33" x14ac:dyDescent="0.25">
      <c r="A31" s="9">
        <v>19</v>
      </c>
      <c r="B31" s="10">
        <v>39240.620000000003</v>
      </c>
      <c r="C31" s="10">
        <f t="shared" si="3"/>
        <v>3270.05</v>
      </c>
      <c r="D31" s="10">
        <f t="shared" si="0"/>
        <v>4230.1400000000003</v>
      </c>
      <c r="E31" s="10">
        <f t="shared" si="0"/>
        <v>4314.83</v>
      </c>
      <c r="F31" s="10">
        <f t="shared" si="0"/>
        <v>4401.16</v>
      </c>
      <c r="G31" s="20">
        <f t="shared" si="0"/>
        <v>4489.12</v>
      </c>
      <c r="H31" s="10">
        <f t="shared" si="0"/>
        <v>4578.72</v>
      </c>
      <c r="I31" s="1"/>
      <c r="J31" s="38">
        <v>19</v>
      </c>
      <c r="K31" s="54">
        <v>41000</v>
      </c>
      <c r="L31" s="10">
        <f t="shared" si="4"/>
        <v>3416.67</v>
      </c>
      <c r="M31" s="10">
        <f t="shared" si="5"/>
        <v>4879.6899999999996</v>
      </c>
      <c r="N31" s="10">
        <f t="shared" si="5"/>
        <v>4977.3999999999996</v>
      </c>
      <c r="O31" s="10">
        <f t="shared" si="5"/>
        <v>5076.83</v>
      </c>
      <c r="P31" s="10">
        <f t="shared" si="5"/>
        <v>5178.6499999999996</v>
      </c>
      <c r="Q31" s="10">
        <f t="shared" si="5"/>
        <v>5282.17</v>
      </c>
      <c r="R31" s="10">
        <f t="shared" si="5"/>
        <v>5387.75</v>
      </c>
      <c r="S31" s="10">
        <f t="shared" si="5"/>
        <v>5495.37</v>
      </c>
      <c r="T31" s="10">
        <f t="shared" si="5"/>
        <v>5605.39</v>
      </c>
      <c r="U31" s="10">
        <f t="shared" si="5"/>
        <v>5717.46</v>
      </c>
      <c r="V31" s="10">
        <f t="shared" si="5"/>
        <v>5831.91</v>
      </c>
      <c r="W31" s="10">
        <f t="shared" si="5"/>
        <v>5948.42</v>
      </c>
      <c r="X31" s="10">
        <f t="shared" si="5"/>
        <v>6067.32</v>
      </c>
      <c r="Y31" s="10">
        <f t="shared" si="5"/>
        <v>6188.96</v>
      </c>
      <c r="Z31" s="10">
        <f t="shared" si="5"/>
        <v>6312.64</v>
      </c>
      <c r="AA31" s="10">
        <f t="shared" si="5"/>
        <v>6438.71</v>
      </c>
      <c r="AB31" s="10">
        <f t="shared" si="7"/>
        <v>6567.52</v>
      </c>
      <c r="AC31" s="10">
        <f t="shared" si="7"/>
        <v>6699.06</v>
      </c>
      <c r="AD31" s="10">
        <f t="shared" si="7"/>
        <v>6833</v>
      </c>
      <c r="AE31" s="10">
        <f t="shared" si="7"/>
        <v>6969.67</v>
      </c>
      <c r="AF31" s="10">
        <f t="shared" si="7"/>
        <v>7109.07</v>
      </c>
      <c r="AG31" s="28">
        <f t="shared" si="7"/>
        <v>7251.2</v>
      </c>
    </row>
    <row r="32" spans="1:33" x14ac:dyDescent="0.25">
      <c r="A32" s="9">
        <v>20</v>
      </c>
      <c r="B32" s="10">
        <v>39240.620000000003</v>
      </c>
      <c r="C32" s="10">
        <f t="shared" si="3"/>
        <v>3270.05</v>
      </c>
      <c r="D32" s="10">
        <f t="shared" si="0"/>
        <v>4230.1400000000003</v>
      </c>
      <c r="E32" s="10">
        <f t="shared" si="0"/>
        <v>4314.83</v>
      </c>
      <c r="F32" s="10">
        <f t="shared" si="0"/>
        <v>4401.16</v>
      </c>
      <c r="G32" s="20">
        <f t="shared" si="0"/>
        <v>4489.12</v>
      </c>
      <c r="H32" s="10">
        <f t="shared" si="0"/>
        <v>4578.72</v>
      </c>
      <c r="I32" s="1"/>
      <c r="J32" s="38">
        <v>20</v>
      </c>
      <c r="K32" s="54">
        <v>41480</v>
      </c>
      <c r="L32" s="10">
        <f t="shared" si="4"/>
        <v>3456.67</v>
      </c>
      <c r="M32" s="10">
        <f t="shared" si="5"/>
        <v>4936.82</v>
      </c>
      <c r="N32" s="10">
        <f t="shared" si="5"/>
        <v>5035.68</v>
      </c>
      <c r="O32" s="10">
        <f t="shared" si="5"/>
        <v>5136.2700000000004</v>
      </c>
      <c r="P32" s="10">
        <f t="shared" si="5"/>
        <v>5239.2700000000004</v>
      </c>
      <c r="Q32" s="10">
        <f t="shared" si="5"/>
        <v>5344.01</v>
      </c>
      <c r="R32" s="10">
        <f t="shared" si="5"/>
        <v>5450.82</v>
      </c>
      <c r="S32" s="10">
        <f t="shared" si="5"/>
        <v>5559.71</v>
      </c>
      <c r="T32" s="10">
        <f t="shared" si="5"/>
        <v>5671.01</v>
      </c>
      <c r="U32" s="10">
        <f t="shared" si="5"/>
        <v>5784.39</v>
      </c>
      <c r="V32" s="10">
        <f t="shared" si="5"/>
        <v>5900.19</v>
      </c>
      <c r="W32" s="10">
        <f t="shared" si="5"/>
        <v>6018.06</v>
      </c>
      <c r="X32" s="10">
        <f t="shared" si="5"/>
        <v>6138.35</v>
      </c>
      <c r="Y32" s="10">
        <f t="shared" si="5"/>
        <v>6261.41</v>
      </c>
      <c r="Z32" s="10">
        <f t="shared" si="5"/>
        <v>6386.54</v>
      </c>
      <c r="AA32" s="10">
        <f t="shared" si="5"/>
        <v>6514.09</v>
      </c>
      <c r="AB32" s="10">
        <f t="shared" si="7"/>
        <v>6644.41</v>
      </c>
      <c r="AC32" s="10">
        <f t="shared" si="7"/>
        <v>6777.49</v>
      </c>
      <c r="AD32" s="10">
        <f t="shared" si="7"/>
        <v>6912.99</v>
      </c>
      <c r="AE32" s="10">
        <f t="shared" si="7"/>
        <v>7051.26</v>
      </c>
      <c r="AF32" s="10">
        <f t="shared" si="7"/>
        <v>7192.29</v>
      </c>
      <c r="AG32" s="28">
        <f t="shared" si="7"/>
        <v>7336.09</v>
      </c>
    </row>
    <row r="33" spans="1:33" x14ac:dyDescent="0.25">
      <c r="A33" s="9">
        <v>21</v>
      </c>
      <c r="B33" s="10">
        <v>40333.050000000003</v>
      </c>
      <c r="C33" s="10">
        <f t="shared" si="3"/>
        <v>3361.09</v>
      </c>
      <c r="D33" s="10">
        <f t="shared" si="0"/>
        <v>4347.91</v>
      </c>
      <c r="E33" s="10">
        <f t="shared" si="0"/>
        <v>4434.96</v>
      </c>
      <c r="F33" s="10">
        <f t="shared" si="0"/>
        <v>4523.6899999999996</v>
      </c>
      <c r="G33" s="20">
        <f t="shared" si="0"/>
        <v>4614.1000000000004</v>
      </c>
      <c r="H33" s="10">
        <f t="shared" si="0"/>
        <v>4706.2</v>
      </c>
      <c r="I33" s="1"/>
      <c r="J33" s="38">
        <v>21</v>
      </c>
      <c r="K33" s="54">
        <v>41960</v>
      </c>
      <c r="L33" s="10">
        <f t="shared" si="4"/>
        <v>3496.67</v>
      </c>
      <c r="M33" s="10">
        <f t="shared" si="5"/>
        <v>4993.9399999999996</v>
      </c>
      <c r="N33" s="10">
        <f t="shared" si="5"/>
        <v>5093.95</v>
      </c>
      <c r="O33" s="10">
        <f t="shared" si="5"/>
        <v>5195.7</v>
      </c>
      <c r="P33" s="10">
        <f t="shared" si="5"/>
        <v>5299.9</v>
      </c>
      <c r="Q33" s="10">
        <f t="shared" si="5"/>
        <v>5405.85</v>
      </c>
      <c r="R33" s="10">
        <f t="shared" si="5"/>
        <v>5513.9</v>
      </c>
      <c r="S33" s="10">
        <f t="shared" si="5"/>
        <v>5624.04</v>
      </c>
      <c r="T33" s="10">
        <f t="shared" si="5"/>
        <v>5736.64</v>
      </c>
      <c r="U33" s="10">
        <f t="shared" si="5"/>
        <v>5851.33</v>
      </c>
      <c r="V33" s="10">
        <f t="shared" si="5"/>
        <v>5968.47</v>
      </c>
      <c r="W33" s="10">
        <f t="shared" si="5"/>
        <v>6087.7</v>
      </c>
      <c r="X33" s="10">
        <f t="shared" si="5"/>
        <v>6209.39</v>
      </c>
      <c r="Y33" s="10">
        <f t="shared" si="5"/>
        <v>6333.87</v>
      </c>
      <c r="Z33" s="10">
        <f t="shared" si="5"/>
        <v>6460.45</v>
      </c>
      <c r="AA33" s="10">
        <f t="shared" si="5"/>
        <v>6589.47</v>
      </c>
      <c r="AB33" s="10">
        <f>ROUND($L33*AB$10/$L$10,2)</f>
        <v>6721.3</v>
      </c>
      <c r="AC33" s="10">
        <f>ROUND($L33*AC$10/$L$10,2)</f>
        <v>6855.92</v>
      </c>
      <c r="AD33" s="10">
        <f>ROUND($L33*AD$10/$L$10,2)</f>
        <v>6992.99</v>
      </c>
      <c r="AE33" s="10">
        <f>ROUND($L33*AE$10/$L$10,2)</f>
        <v>7132.86</v>
      </c>
      <c r="AF33" s="10">
        <f>ROUND($L33*AF$10/$L$10,2)</f>
        <v>7275.52</v>
      </c>
      <c r="AG33" s="28">
        <f>ROUND($L33*AG$10/$L$10,2)</f>
        <v>7420.98</v>
      </c>
    </row>
    <row r="34" spans="1:33" x14ac:dyDescent="0.25">
      <c r="A34" s="9">
        <v>22</v>
      </c>
      <c r="B34" s="10">
        <v>40333.050000000003</v>
      </c>
      <c r="C34" s="10">
        <f t="shared" si="3"/>
        <v>3361.09</v>
      </c>
      <c r="D34" s="10">
        <f t="shared" si="0"/>
        <v>4347.91</v>
      </c>
      <c r="E34" s="10">
        <f t="shared" si="0"/>
        <v>4434.96</v>
      </c>
      <c r="F34" s="10">
        <f t="shared" si="0"/>
        <v>4523.6899999999996</v>
      </c>
      <c r="G34" s="20">
        <f t="shared" si="0"/>
        <v>4614.1000000000004</v>
      </c>
      <c r="H34" s="10">
        <f t="shared" si="0"/>
        <v>4706.2</v>
      </c>
      <c r="I34" s="1"/>
      <c r="J34" s="38">
        <v>22</v>
      </c>
      <c r="K34" s="54">
        <v>42440</v>
      </c>
      <c r="L34" s="10">
        <f t="shared" si="4"/>
        <v>3536.67</v>
      </c>
      <c r="M34" s="10">
        <f t="shared" si="5"/>
        <v>5051.07</v>
      </c>
      <c r="N34" s="10">
        <f t="shared" si="5"/>
        <v>5152.22</v>
      </c>
      <c r="O34" s="10">
        <f t="shared" si="5"/>
        <v>5255.14</v>
      </c>
      <c r="P34" s="10">
        <f t="shared" si="5"/>
        <v>5360.53</v>
      </c>
      <c r="Q34" s="10">
        <f t="shared" si="5"/>
        <v>5467.69</v>
      </c>
      <c r="R34" s="10">
        <f t="shared" si="5"/>
        <v>5576.97</v>
      </c>
      <c r="S34" s="10">
        <f t="shared" si="5"/>
        <v>5688.38</v>
      </c>
      <c r="T34" s="10">
        <f t="shared" si="5"/>
        <v>5802.26</v>
      </c>
      <c r="U34" s="10">
        <f t="shared" si="5"/>
        <v>5918.26</v>
      </c>
      <c r="V34" s="10">
        <f t="shared" si="5"/>
        <v>6036.74</v>
      </c>
      <c r="W34" s="10">
        <f t="shared" si="5"/>
        <v>6157.34</v>
      </c>
      <c r="X34" s="10">
        <f t="shared" si="5"/>
        <v>6280.42</v>
      </c>
      <c r="Y34" s="10">
        <f t="shared" si="5"/>
        <v>6406.32</v>
      </c>
      <c r="Z34" s="10">
        <f t="shared" si="5"/>
        <v>6534.35</v>
      </c>
      <c r="AA34" s="10">
        <f t="shared" si="5"/>
        <v>6664.85</v>
      </c>
      <c r="AB34" s="10">
        <f t="shared" si="7"/>
        <v>6798.19</v>
      </c>
      <c r="AC34" s="10">
        <f t="shared" si="7"/>
        <v>6934.35</v>
      </c>
      <c r="AD34" s="10">
        <f t="shared" si="7"/>
        <v>7072.99</v>
      </c>
      <c r="AE34" s="10">
        <f t="shared" si="7"/>
        <v>7214.45</v>
      </c>
      <c r="AF34" s="10">
        <f t="shared" si="7"/>
        <v>7358.75</v>
      </c>
      <c r="AG34" s="28">
        <f t="shared" si="7"/>
        <v>7505.87</v>
      </c>
    </row>
    <row r="35" spans="1:33" x14ac:dyDescent="0.25">
      <c r="A35" s="9">
        <v>23</v>
      </c>
      <c r="B35" s="10">
        <v>40333.050000000003</v>
      </c>
      <c r="C35" s="10">
        <f t="shared" si="3"/>
        <v>3361.09</v>
      </c>
      <c r="D35" s="10">
        <f t="shared" si="0"/>
        <v>4347.91</v>
      </c>
      <c r="E35" s="10">
        <f t="shared" si="0"/>
        <v>4434.96</v>
      </c>
      <c r="F35" s="10">
        <f t="shared" si="0"/>
        <v>4523.6899999999996</v>
      </c>
      <c r="G35" s="20">
        <f t="shared" si="0"/>
        <v>4614.1000000000004</v>
      </c>
      <c r="H35" s="10">
        <f t="shared" si="0"/>
        <v>4706.2</v>
      </c>
      <c r="I35" s="1"/>
      <c r="J35" s="38">
        <v>23</v>
      </c>
      <c r="K35" s="54">
        <v>42920</v>
      </c>
      <c r="L35" s="10">
        <f t="shared" si="4"/>
        <v>3576.67</v>
      </c>
      <c r="M35" s="10">
        <f t="shared" si="5"/>
        <v>5108.2</v>
      </c>
      <c r="N35" s="10">
        <f t="shared" si="5"/>
        <v>5210.49</v>
      </c>
      <c r="O35" s="10">
        <f t="shared" si="5"/>
        <v>5314.57</v>
      </c>
      <c r="P35" s="10">
        <f t="shared" si="5"/>
        <v>5421.16</v>
      </c>
      <c r="Q35" s="10">
        <f t="shared" si="5"/>
        <v>5529.53</v>
      </c>
      <c r="R35" s="10">
        <f t="shared" si="5"/>
        <v>5640.05</v>
      </c>
      <c r="S35" s="10">
        <f t="shared" si="5"/>
        <v>5752.72</v>
      </c>
      <c r="T35" s="10">
        <f t="shared" si="5"/>
        <v>5867.88</v>
      </c>
      <c r="U35" s="10">
        <f t="shared" si="5"/>
        <v>5985.2</v>
      </c>
      <c r="V35" s="10">
        <f t="shared" si="5"/>
        <v>6105.02</v>
      </c>
      <c r="W35" s="10">
        <f t="shared" si="5"/>
        <v>6226.98</v>
      </c>
      <c r="X35" s="10">
        <f t="shared" si="5"/>
        <v>6351.45</v>
      </c>
      <c r="Y35" s="10">
        <f t="shared" si="5"/>
        <v>6478.78</v>
      </c>
      <c r="Z35" s="10">
        <f t="shared" si="5"/>
        <v>6608.26</v>
      </c>
      <c r="AA35" s="10">
        <f t="shared" si="5"/>
        <v>6740.23</v>
      </c>
      <c r="AB35" s="10">
        <f t="shared" si="7"/>
        <v>6875.08</v>
      </c>
      <c r="AC35" s="10">
        <f t="shared" si="7"/>
        <v>7012.78</v>
      </c>
      <c r="AD35" s="10">
        <f t="shared" si="7"/>
        <v>7152.98</v>
      </c>
      <c r="AE35" s="10">
        <f t="shared" si="7"/>
        <v>7296.05</v>
      </c>
      <c r="AF35" s="10">
        <f t="shared" si="7"/>
        <v>7441.98</v>
      </c>
      <c r="AG35" s="28">
        <f t="shared" si="7"/>
        <v>7590.77</v>
      </c>
    </row>
    <row r="36" spans="1:33" x14ac:dyDescent="0.25">
      <c r="A36" s="9">
        <f>+A35+1</f>
        <v>24</v>
      </c>
      <c r="B36" s="10">
        <v>40333.050000000003</v>
      </c>
      <c r="C36" s="10">
        <f t="shared" si="3"/>
        <v>3361.09</v>
      </c>
      <c r="D36" s="10">
        <f t="shared" si="0"/>
        <v>4347.91</v>
      </c>
      <c r="E36" s="10">
        <f t="shared" si="0"/>
        <v>4434.96</v>
      </c>
      <c r="F36" s="10">
        <f t="shared" si="0"/>
        <v>4523.6899999999996</v>
      </c>
      <c r="G36" s="20">
        <f t="shared" si="0"/>
        <v>4614.1000000000004</v>
      </c>
      <c r="H36" s="10">
        <f t="shared" si="0"/>
        <v>4706.2</v>
      </c>
      <c r="I36" s="1"/>
      <c r="J36" s="38">
        <f>+J35+1</f>
        <v>24</v>
      </c>
      <c r="K36" s="54">
        <v>43400</v>
      </c>
      <c r="L36" s="10">
        <f t="shared" si="4"/>
        <v>3616.67</v>
      </c>
      <c r="M36" s="10">
        <f t="shared" si="5"/>
        <v>5165.33</v>
      </c>
      <c r="N36" s="10">
        <f t="shared" si="5"/>
        <v>5268.76</v>
      </c>
      <c r="O36" s="10">
        <f t="shared" si="5"/>
        <v>5374.01</v>
      </c>
      <c r="P36" s="10">
        <f t="shared" si="5"/>
        <v>5481.79</v>
      </c>
      <c r="Q36" s="10">
        <f t="shared" si="5"/>
        <v>5591.37</v>
      </c>
      <c r="R36" s="10">
        <f t="shared" si="5"/>
        <v>5703.13</v>
      </c>
      <c r="S36" s="10">
        <f t="shared" si="5"/>
        <v>5817.05</v>
      </c>
      <c r="T36" s="10">
        <f t="shared" si="5"/>
        <v>5933.51</v>
      </c>
      <c r="U36" s="10">
        <f t="shared" si="5"/>
        <v>6052.14</v>
      </c>
      <c r="V36" s="10">
        <f t="shared" si="5"/>
        <v>6173.29</v>
      </c>
      <c r="W36" s="10">
        <f t="shared" si="5"/>
        <v>6296.62</v>
      </c>
      <c r="X36" s="10">
        <f t="shared" si="5"/>
        <v>6422.48</v>
      </c>
      <c r="Y36" s="10">
        <f t="shared" si="5"/>
        <v>6551.24</v>
      </c>
      <c r="Z36" s="10">
        <f t="shared" si="5"/>
        <v>6682.16</v>
      </c>
      <c r="AA36" s="10">
        <f t="shared" si="5"/>
        <v>6815.61</v>
      </c>
      <c r="AB36" s="10">
        <f t="shared" si="7"/>
        <v>6951.96</v>
      </c>
      <c r="AC36" s="10">
        <f t="shared" si="7"/>
        <v>7091.2</v>
      </c>
      <c r="AD36" s="10">
        <f t="shared" si="7"/>
        <v>7232.98</v>
      </c>
      <c r="AE36" s="10">
        <f t="shared" si="7"/>
        <v>7377.65</v>
      </c>
      <c r="AF36" s="10">
        <f t="shared" si="7"/>
        <v>7525.21</v>
      </c>
      <c r="AG36" s="28">
        <f t="shared" si="7"/>
        <v>7675.66</v>
      </c>
    </row>
    <row r="37" spans="1:33" x14ac:dyDescent="0.25">
      <c r="A37" s="9">
        <f>+A36+1</f>
        <v>25</v>
      </c>
      <c r="B37" s="10">
        <v>40333.050000000003</v>
      </c>
      <c r="C37" s="10">
        <f t="shared" si="3"/>
        <v>3361.09</v>
      </c>
      <c r="D37" s="10">
        <f t="shared" si="0"/>
        <v>4347.91</v>
      </c>
      <c r="E37" s="10">
        <f t="shared" si="0"/>
        <v>4434.96</v>
      </c>
      <c r="F37" s="10">
        <f t="shared" si="0"/>
        <v>4523.6899999999996</v>
      </c>
      <c r="G37" s="20">
        <f t="shared" si="0"/>
        <v>4614.1000000000004</v>
      </c>
      <c r="H37" s="10">
        <f t="shared" si="0"/>
        <v>4706.2</v>
      </c>
      <c r="I37" s="1"/>
      <c r="J37" s="38">
        <f>+J36+1</f>
        <v>25</v>
      </c>
      <c r="K37" s="54">
        <v>43880</v>
      </c>
      <c r="L37" s="10">
        <f t="shared" si="4"/>
        <v>3656.67</v>
      </c>
      <c r="M37" s="10">
        <f t="shared" si="5"/>
        <v>5222.46</v>
      </c>
      <c r="N37" s="10">
        <f t="shared" si="5"/>
        <v>5327.04</v>
      </c>
      <c r="O37" s="10">
        <f t="shared" si="5"/>
        <v>5433.45</v>
      </c>
      <c r="P37" s="10">
        <f t="shared" si="5"/>
        <v>5542.41</v>
      </c>
      <c r="Q37" s="10">
        <f t="shared" si="5"/>
        <v>5653.21</v>
      </c>
      <c r="R37" s="10">
        <f t="shared" si="5"/>
        <v>5766.2</v>
      </c>
      <c r="S37" s="10">
        <f t="shared" si="5"/>
        <v>5881.39</v>
      </c>
      <c r="T37" s="10">
        <f t="shared" si="5"/>
        <v>5999.13</v>
      </c>
      <c r="U37" s="10">
        <f t="shared" si="5"/>
        <v>6119.07</v>
      </c>
      <c r="V37" s="10">
        <f t="shared" si="5"/>
        <v>6241.57</v>
      </c>
      <c r="W37" s="10">
        <f t="shared" si="5"/>
        <v>6366.26</v>
      </c>
      <c r="X37" s="10">
        <f t="shared" si="5"/>
        <v>6493.51</v>
      </c>
      <c r="Y37" s="10">
        <f t="shared" si="5"/>
        <v>6623.69</v>
      </c>
      <c r="Z37" s="10">
        <f t="shared" si="5"/>
        <v>6756.06</v>
      </c>
      <c r="AA37" s="10">
        <f t="shared" si="5"/>
        <v>6890.99</v>
      </c>
      <c r="AB37" s="10">
        <f t="shared" si="7"/>
        <v>7028.85</v>
      </c>
      <c r="AC37" s="10">
        <f t="shared" si="7"/>
        <v>7169.63</v>
      </c>
      <c r="AD37" s="10">
        <f t="shared" si="7"/>
        <v>7312.97</v>
      </c>
      <c r="AE37" s="10">
        <f t="shared" si="7"/>
        <v>7459.24</v>
      </c>
      <c r="AF37" s="10">
        <f t="shared" si="7"/>
        <v>7608.43</v>
      </c>
      <c r="AG37" s="28">
        <f t="shared" si="7"/>
        <v>7760.55</v>
      </c>
    </row>
    <row r="38" spans="1:33" ht="13.8" thickBot="1" x14ac:dyDescent="0.3">
      <c r="A38" s="4">
        <v>26</v>
      </c>
      <c r="B38" s="5">
        <v>40334.050000000003</v>
      </c>
      <c r="C38" s="5">
        <v>3361.09</v>
      </c>
      <c r="D38" s="5">
        <f t="shared" si="0"/>
        <v>4347.91</v>
      </c>
      <c r="E38" s="5">
        <f t="shared" si="0"/>
        <v>4434.96</v>
      </c>
      <c r="F38" s="5">
        <f t="shared" si="0"/>
        <v>4523.6899999999996</v>
      </c>
      <c r="G38" s="58">
        <f t="shared" si="0"/>
        <v>4614.1000000000004</v>
      </c>
      <c r="H38" s="5">
        <f t="shared" si="0"/>
        <v>4706.2</v>
      </c>
      <c r="I38" s="1"/>
      <c r="J38" s="42">
        <v>26</v>
      </c>
      <c r="K38" s="55">
        <v>44360</v>
      </c>
      <c r="L38" s="29">
        <f t="shared" si="4"/>
        <v>3696.67</v>
      </c>
      <c r="M38" s="29">
        <f t="shared" si="5"/>
        <v>5279.58</v>
      </c>
      <c r="N38" s="29">
        <f t="shared" si="5"/>
        <v>5385.31</v>
      </c>
      <c r="O38" s="29">
        <f t="shared" si="5"/>
        <v>5492.88</v>
      </c>
      <c r="P38" s="29">
        <f t="shared" si="5"/>
        <v>5603.04</v>
      </c>
      <c r="Q38" s="29">
        <f t="shared" si="5"/>
        <v>5715.05</v>
      </c>
      <c r="R38" s="29">
        <f t="shared" si="5"/>
        <v>5829.28</v>
      </c>
      <c r="S38" s="29">
        <f t="shared" si="5"/>
        <v>5945.72</v>
      </c>
      <c r="T38" s="29">
        <f t="shared" si="5"/>
        <v>6064.76</v>
      </c>
      <c r="U38" s="29">
        <f t="shared" si="5"/>
        <v>6186.01</v>
      </c>
      <c r="V38" s="29">
        <f t="shared" si="5"/>
        <v>6309.85</v>
      </c>
      <c r="W38" s="29">
        <f t="shared" si="5"/>
        <v>6435.9</v>
      </c>
      <c r="X38" s="29">
        <f t="shared" si="5"/>
        <v>6564.55</v>
      </c>
      <c r="Y38" s="29">
        <f t="shared" si="5"/>
        <v>6696.15</v>
      </c>
      <c r="Z38" s="29">
        <f t="shared" si="5"/>
        <v>6829.97</v>
      </c>
      <c r="AA38" s="29">
        <f t="shared" si="5"/>
        <v>6966.37</v>
      </c>
      <c r="AB38" s="29">
        <f t="shared" si="7"/>
        <v>7105.74</v>
      </c>
      <c r="AC38" s="29">
        <f t="shared" si="7"/>
        <v>7248.06</v>
      </c>
      <c r="AD38" s="29">
        <f t="shared" si="7"/>
        <v>7392.97</v>
      </c>
      <c r="AE38" s="29">
        <f t="shared" si="7"/>
        <v>7540.84</v>
      </c>
      <c r="AF38" s="29">
        <f t="shared" si="7"/>
        <v>7691.66</v>
      </c>
      <c r="AG38" s="30">
        <f>ROUND($L38*AG$10/$L$10,2)</f>
        <v>7845.44</v>
      </c>
    </row>
    <row r="40" spans="1:33" x14ac:dyDescent="0.25">
      <c r="J40" s="49" t="s">
        <v>18</v>
      </c>
      <c r="O40" s="1"/>
    </row>
    <row r="41" spans="1:33" x14ac:dyDescent="0.25">
      <c r="F41" s="19"/>
    </row>
    <row r="42" spans="1:33" x14ac:dyDescent="0.25">
      <c r="F42" s="19"/>
    </row>
    <row r="43" spans="1:33" x14ac:dyDescent="0.25">
      <c r="F43" s="19"/>
    </row>
    <row r="44" spans="1:33" x14ac:dyDescent="0.25">
      <c r="F44" s="19"/>
    </row>
    <row r="45" spans="1:33" x14ac:dyDescent="0.25">
      <c r="F45" s="19"/>
    </row>
  </sheetData>
  <phoneticPr fontId="3" type="noConversion"/>
  <pageMargins left="0.75" right="0.75" top="1" bottom="1" header="0.5" footer="0.5"/>
  <pageSetup paperSize="9" scale="92" orientation="landscape" r:id="rId1"/>
  <headerFooter alignWithMargins="0">
    <oddFooter>&amp;L&amp;F&amp;C&amp;A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AH39"/>
  <sheetViews>
    <sheetView topLeftCell="K1" zoomScaleNormal="100" workbookViewId="0">
      <selection activeCell="K1" sqref="K1"/>
    </sheetView>
  </sheetViews>
  <sheetFormatPr defaultRowHeight="13.2" x14ac:dyDescent="0.25"/>
  <cols>
    <col min="1" max="1" width="5.6640625" hidden="1" customWidth="1"/>
    <col min="2" max="7" width="12.6640625" style="1" hidden="1" customWidth="1"/>
    <col min="8" max="9" width="12.6640625" hidden="1" customWidth="1"/>
    <col min="10" max="10" width="3.6640625" hidden="1" customWidth="1"/>
    <col min="11" max="11" width="12.6640625" customWidth="1"/>
    <col min="12" max="13" width="12.6640625" style="1" customWidth="1"/>
    <col min="14" max="28" width="12.6640625" hidden="1" customWidth="1"/>
    <col min="29" max="34" width="12.6640625" customWidth="1"/>
  </cols>
  <sheetData>
    <row r="3" spans="1:34" x14ac:dyDescent="0.25">
      <c r="B3" s="1" t="s">
        <v>0</v>
      </c>
      <c r="K3" s="57" t="s">
        <v>16</v>
      </c>
    </row>
    <row r="4" spans="1:34" x14ac:dyDescent="0.25">
      <c r="D4" t="s">
        <v>2</v>
      </c>
      <c r="E4"/>
      <c r="F4"/>
      <c r="G4"/>
      <c r="K4" s="74">
        <f>'A23'!J4</f>
        <v>45689</v>
      </c>
    </row>
    <row r="5" spans="1:34" ht="13.8" thickBot="1" x14ac:dyDescent="0.3"/>
    <row r="6" spans="1:34" x14ac:dyDescent="0.25">
      <c r="A6" s="2" t="s">
        <v>3</v>
      </c>
      <c r="B6" s="3" t="s">
        <v>4</v>
      </c>
      <c r="C6" s="3" t="s">
        <v>5</v>
      </c>
      <c r="D6" s="3" t="s">
        <v>6</v>
      </c>
      <c r="E6" s="3">
        <v>111.64</v>
      </c>
      <c r="F6" s="3">
        <v>113.87</v>
      </c>
      <c r="G6" s="3">
        <v>116.15</v>
      </c>
      <c r="H6" s="2">
        <v>104.14</v>
      </c>
      <c r="I6" s="2">
        <v>106.22</v>
      </c>
      <c r="K6" s="37"/>
      <c r="L6" s="50" t="s">
        <v>4</v>
      </c>
      <c r="M6" s="27" t="s">
        <v>5</v>
      </c>
      <c r="N6" s="35">
        <v>106.22</v>
      </c>
      <c r="O6" s="35">
        <v>108.34</v>
      </c>
      <c r="P6" s="35">
        <v>110.51</v>
      </c>
      <c r="Q6" s="35">
        <v>112.72</v>
      </c>
      <c r="R6" s="35">
        <v>114.97</v>
      </c>
      <c r="S6" s="35">
        <v>117.27</v>
      </c>
      <c r="T6" s="35">
        <v>119.62</v>
      </c>
      <c r="U6" s="35">
        <v>101.02</v>
      </c>
      <c r="V6" s="35">
        <v>103.04</v>
      </c>
      <c r="W6" s="35">
        <v>105.1</v>
      </c>
      <c r="X6" s="35">
        <v>107.2</v>
      </c>
      <c r="Y6" s="35">
        <v>109.34</v>
      </c>
      <c r="Z6" s="35">
        <v>111.53</v>
      </c>
      <c r="AA6" s="35">
        <f>'A23'!Z6</f>
        <v>113.76</v>
      </c>
      <c r="AB6" s="35">
        <f>'A23'!AA6</f>
        <v>116.04</v>
      </c>
      <c r="AC6" s="35">
        <f>'A23'!AB6</f>
        <v>118.36</v>
      </c>
      <c r="AD6" s="35">
        <f>'A23'!AC6</f>
        <v>120.73</v>
      </c>
      <c r="AE6" s="35">
        <f>'A23'!AD6</f>
        <v>123.14</v>
      </c>
      <c r="AF6" s="35">
        <f>'A23'!AE6</f>
        <v>125.6</v>
      </c>
      <c r="AG6" s="35">
        <f>'A23'!AF6</f>
        <v>128.11000000000001</v>
      </c>
      <c r="AH6" s="63">
        <f>'A23'!AG6</f>
        <v>130.66999999999999</v>
      </c>
    </row>
    <row r="7" spans="1:34" x14ac:dyDescent="0.25">
      <c r="A7" s="4"/>
      <c r="B7" s="5"/>
      <c r="C7" s="5" t="s">
        <v>7</v>
      </c>
      <c r="D7" s="5" t="s">
        <v>8</v>
      </c>
      <c r="E7" s="5"/>
      <c r="F7" s="5"/>
      <c r="G7" s="5"/>
      <c r="H7" s="4"/>
      <c r="I7" s="4"/>
      <c r="J7" s="31"/>
      <c r="K7" s="38"/>
      <c r="L7" s="51" t="s">
        <v>9</v>
      </c>
      <c r="M7" s="22" t="s">
        <v>7</v>
      </c>
      <c r="N7" s="3" t="s">
        <v>6</v>
      </c>
      <c r="O7" s="3" t="s">
        <v>6</v>
      </c>
      <c r="P7" s="3" t="s">
        <v>6</v>
      </c>
      <c r="Q7" s="3" t="s">
        <v>6</v>
      </c>
      <c r="R7" s="3" t="s">
        <v>6</v>
      </c>
      <c r="S7" s="3" t="s">
        <v>6</v>
      </c>
      <c r="T7" s="3" t="s">
        <v>6</v>
      </c>
      <c r="U7" s="3" t="s">
        <v>6</v>
      </c>
      <c r="V7" s="3" t="s">
        <v>6</v>
      </c>
      <c r="W7" s="3" t="s">
        <v>6</v>
      </c>
      <c r="X7" s="3" t="s">
        <v>6</v>
      </c>
      <c r="Y7" s="3" t="s">
        <v>6</v>
      </c>
      <c r="Z7" s="3" t="s">
        <v>6</v>
      </c>
      <c r="AA7" s="3" t="s">
        <v>6</v>
      </c>
      <c r="AB7" s="3" t="s">
        <v>6</v>
      </c>
      <c r="AC7" s="3" t="s">
        <v>6</v>
      </c>
      <c r="AD7" s="3" t="s">
        <v>6</v>
      </c>
      <c r="AE7" s="3" t="s">
        <v>6</v>
      </c>
      <c r="AF7" s="3" t="s">
        <v>6</v>
      </c>
      <c r="AG7" s="3" t="s">
        <v>6</v>
      </c>
      <c r="AH7" s="64" t="s">
        <v>6</v>
      </c>
    </row>
    <row r="8" spans="1:34" x14ac:dyDescent="0.25">
      <c r="A8" s="6"/>
      <c r="B8" s="10"/>
      <c r="C8" s="10"/>
      <c r="D8" s="10"/>
      <c r="E8" s="10"/>
      <c r="F8" s="10"/>
      <c r="G8" s="10"/>
      <c r="H8" s="9"/>
      <c r="I8" s="9"/>
      <c r="K8" s="38"/>
      <c r="L8" s="54"/>
      <c r="M8" s="20"/>
      <c r="N8" s="5" t="s">
        <v>14</v>
      </c>
      <c r="O8" s="5" t="s">
        <v>8</v>
      </c>
      <c r="P8" s="5" t="s">
        <v>8</v>
      </c>
      <c r="Q8" s="5" t="s">
        <v>8</v>
      </c>
      <c r="R8" s="5" t="s">
        <v>8</v>
      </c>
      <c r="S8" s="5" t="s">
        <v>8</v>
      </c>
      <c r="T8" s="5" t="s">
        <v>8</v>
      </c>
      <c r="U8" s="5" t="s">
        <v>8</v>
      </c>
      <c r="V8" s="5" t="s">
        <v>8</v>
      </c>
      <c r="W8" s="5" t="s">
        <v>8</v>
      </c>
      <c r="X8" s="5" t="s">
        <v>8</v>
      </c>
      <c r="Y8" s="5" t="s">
        <v>8</v>
      </c>
      <c r="Z8" s="5" t="s">
        <v>8</v>
      </c>
      <c r="AA8" s="5" t="s">
        <v>8</v>
      </c>
      <c r="AB8" s="5" t="s">
        <v>8</v>
      </c>
      <c r="AC8" s="5" t="s">
        <v>8</v>
      </c>
      <c r="AD8" s="5" t="s">
        <v>8</v>
      </c>
      <c r="AE8" s="5" t="s">
        <v>8</v>
      </c>
      <c r="AF8" s="5" t="s">
        <v>8</v>
      </c>
      <c r="AG8" s="5" t="s">
        <v>8</v>
      </c>
      <c r="AH8" s="65" t="s">
        <v>8</v>
      </c>
    </row>
    <row r="9" spans="1:34" x14ac:dyDescent="0.25">
      <c r="A9" s="6"/>
      <c r="B9" s="3" t="s">
        <v>9</v>
      </c>
      <c r="C9" s="3"/>
      <c r="D9" s="13"/>
      <c r="E9" s="14">
        <v>37803</v>
      </c>
      <c r="F9" s="14">
        <v>38292</v>
      </c>
      <c r="G9" s="14">
        <v>38565</v>
      </c>
      <c r="H9" s="16">
        <v>38991</v>
      </c>
      <c r="I9" s="16">
        <v>39448</v>
      </c>
      <c r="J9" s="32"/>
      <c r="K9" s="39"/>
      <c r="L9" s="56"/>
      <c r="M9" s="3"/>
      <c r="N9" s="23">
        <v>39448</v>
      </c>
      <c r="O9" s="23">
        <v>39569</v>
      </c>
      <c r="P9" s="23">
        <v>39692</v>
      </c>
      <c r="Q9" s="23">
        <v>40422</v>
      </c>
      <c r="R9" s="23">
        <v>40664</v>
      </c>
      <c r="S9" s="23">
        <v>40940</v>
      </c>
      <c r="T9" s="23">
        <v>41244</v>
      </c>
      <c r="U9" s="23">
        <v>42522</v>
      </c>
      <c r="V9" s="23">
        <f>'A23'!U9</f>
        <v>42887</v>
      </c>
      <c r="W9" s="23">
        <f>'A23'!V9</f>
        <v>43344</v>
      </c>
      <c r="X9" s="23">
        <f>'A23'!W9</f>
        <v>43891</v>
      </c>
      <c r="Y9" s="23">
        <f>'A23'!X9</f>
        <v>44440</v>
      </c>
      <c r="Z9" s="23">
        <f>'A23'!Y9</f>
        <v>44562</v>
      </c>
      <c r="AA9" s="23">
        <f>'A23'!Z9</f>
        <v>44621</v>
      </c>
      <c r="AB9" s="23">
        <f>'A23'!AA9</f>
        <v>44682</v>
      </c>
      <c r="AC9" s="23">
        <f>'A23'!AB9</f>
        <v>44774</v>
      </c>
      <c r="AD9" s="23">
        <f>'A23'!AC9</f>
        <v>44866</v>
      </c>
      <c r="AE9" s="23">
        <f>'A23'!AD9</f>
        <v>44896</v>
      </c>
      <c r="AF9" s="23">
        <f>'A23'!AE9</f>
        <v>45231</v>
      </c>
      <c r="AG9" s="23">
        <f>'A23'!AF9</f>
        <v>45413</v>
      </c>
      <c r="AH9" s="66">
        <f>'A23'!AG9</f>
        <v>45689</v>
      </c>
    </row>
    <row r="10" spans="1:34" ht="13.8" thickBot="1" x14ac:dyDescent="0.3">
      <c r="A10" s="7" t="s">
        <v>3</v>
      </c>
      <c r="B10" s="8">
        <v>1</v>
      </c>
      <c r="C10" s="8">
        <v>1</v>
      </c>
      <c r="D10" s="8">
        <v>1.2936000000000001</v>
      </c>
      <c r="E10" s="15">
        <v>1.3194999999999999</v>
      </c>
      <c r="F10" s="15">
        <v>1.3459000000000001</v>
      </c>
      <c r="G10" s="15">
        <v>1.3728</v>
      </c>
      <c r="H10" s="15">
        <v>1.4002000000000001</v>
      </c>
      <c r="I10" s="15">
        <v>1.4281999999999999</v>
      </c>
      <c r="J10" s="33"/>
      <c r="K10" s="69" t="s">
        <v>15</v>
      </c>
      <c r="L10" s="70">
        <v>1</v>
      </c>
      <c r="M10" s="71">
        <v>1</v>
      </c>
      <c r="N10" s="72">
        <v>1.4281999999999999</v>
      </c>
      <c r="O10" s="72">
        <v>1.4568000000000001</v>
      </c>
      <c r="P10" s="72">
        <v>1.4859</v>
      </c>
      <c r="Q10" s="72">
        <v>1.5157</v>
      </c>
      <c r="R10" s="72">
        <v>1.546</v>
      </c>
      <c r="S10" s="72">
        <v>1.5769</v>
      </c>
      <c r="T10" s="72">
        <v>1.6084000000000001</v>
      </c>
      <c r="U10" s="72">
        <v>1.6406000000000001</v>
      </c>
      <c r="V10" s="72">
        <f>'A23'!U10</f>
        <v>1.6734</v>
      </c>
      <c r="W10" s="72">
        <f>'A23'!V10</f>
        <v>1.7069000000000001</v>
      </c>
      <c r="X10" s="72">
        <f>'A23'!W10</f>
        <v>1.7410000000000001</v>
      </c>
      <c r="Y10" s="72">
        <f>'A23'!X10</f>
        <v>1.7758</v>
      </c>
      <c r="Z10" s="72">
        <f>'A23'!Y10</f>
        <v>1.8113999999999999</v>
      </c>
      <c r="AA10" s="72">
        <f>'A23'!Z10</f>
        <v>1.8475999999999999</v>
      </c>
      <c r="AB10" s="72">
        <f>'A23'!AA10</f>
        <v>1.8845000000000001</v>
      </c>
      <c r="AC10" s="72">
        <f>'A23'!AB10</f>
        <v>1.9221999999999999</v>
      </c>
      <c r="AD10" s="72">
        <f>'A23'!AC10</f>
        <v>1.9607000000000001</v>
      </c>
      <c r="AE10" s="72">
        <f>'A23'!AD10</f>
        <v>1.9999</v>
      </c>
      <c r="AF10" s="72">
        <f>'A23'!AE10</f>
        <v>2.0398999999999998</v>
      </c>
      <c r="AG10" s="72">
        <f>'A23'!AF10</f>
        <v>2.0807000000000002</v>
      </c>
      <c r="AH10" s="68">
        <f>'A23'!AG10</f>
        <v>2.1223000000000001</v>
      </c>
    </row>
    <row r="11" spans="1:34" ht="13.8" thickBot="1" x14ac:dyDescent="0.3">
      <c r="A11" s="9"/>
      <c r="B11" s="10"/>
      <c r="C11" s="11"/>
      <c r="D11" s="26" t="s">
        <v>1</v>
      </c>
      <c r="E11" s="18" t="str">
        <f>+D11</f>
        <v>Schaal : 13A</v>
      </c>
      <c r="F11" s="18" t="str">
        <f>+E11</f>
        <v>Schaal : 13A</v>
      </c>
      <c r="G11" s="18" t="s">
        <v>12</v>
      </c>
      <c r="H11" s="18" t="str">
        <f>+G11</f>
        <v>Schaal : A31</v>
      </c>
      <c r="I11" s="17" t="s">
        <v>12</v>
      </c>
      <c r="J11" s="34"/>
      <c r="K11" s="45"/>
      <c r="L11" s="75" t="s">
        <v>20</v>
      </c>
      <c r="M11" s="46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48"/>
    </row>
    <row r="12" spans="1:34" x14ac:dyDescent="0.25">
      <c r="A12" s="12" t="s">
        <v>10</v>
      </c>
      <c r="B12" s="10">
        <v>27923.8</v>
      </c>
      <c r="C12" s="10">
        <f>ROUND(B12/12,2)</f>
        <v>2326.98</v>
      </c>
      <c r="D12" s="10">
        <f t="shared" ref="D12:I37" si="0">ROUND($C12*D$10/$C$10,2)</f>
        <v>3010.18</v>
      </c>
      <c r="E12" s="10">
        <f t="shared" si="0"/>
        <v>3070.45</v>
      </c>
      <c r="F12" s="10">
        <f>ROUND($C12*F$10/$C$10,2)</f>
        <v>3131.88</v>
      </c>
      <c r="G12" s="10">
        <f>ROUND($C12*G$10/$C$10,2)</f>
        <v>3194.48</v>
      </c>
      <c r="H12" s="10">
        <f>ROUND($C12*H$10/$C$10,2)</f>
        <v>3258.24</v>
      </c>
      <c r="I12" s="10">
        <f>ROUND($C12*I$10/$C$10,2)</f>
        <v>3323.39</v>
      </c>
      <c r="J12" s="1"/>
      <c r="K12" s="41" t="s">
        <v>10</v>
      </c>
      <c r="L12" s="54">
        <v>32380</v>
      </c>
      <c r="M12" s="10">
        <f>ROUND(L12/12,2)</f>
        <v>2698.33</v>
      </c>
      <c r="N12" s="10">
        <f t="shared" ref="N12:Z27" si="1">ROUND($M12*N$10/$M$10,2)</f>
        <v>3853.75</v>
      </c>
      <c r="O12" s="10">
        <f t="shared" si="1"/>
        <v>3930.93</v>
      </c>
      <c r="P12" s="10">
        <f t="shared" si="1"/>
        <v>4009.45</v>
      </c>
      <c r="Q12" s="10">
        <f t="shared" si="1"/>
        <v>4089.86</v>
      </c>
      <c r="R12" s="10">
        <f t="shared" si="1"/>
        <v>4171.62</v>
      </c>
      <c r="S12" s="10">
        <f t="shared" si="1"/>
        <v>4255</v>
      </c>
      <c r="T12" s="10">
        <f t="shared" si="1"/>
        <v>4339.99</v>
      </c>
      <c r="U12" s="10">
        <f t="shared" ref="U12:AH27" si="2">ROUND($M12*U$10/$M$10,2)</f>
        <v>4426.88</v>
      </c>
      <c r="V12" s="10">
        <f t="shared" si="2"/>
        <v>4515.3900000000003</v>
      </c>
      <c r="W12" s="10">
        <f t="shared" si="2"/>
        <v>4605.78</v>
      </c>
      <c r="X12" s="10">
        <f t="shared" si="2"/>
        <v>4697.79</v>
      </c>
      <c r="Y12" s="10">
        <f t="shared" si="2"/>
        <v>4791.6899999999996</v>
      </c>
      <c r="Z12" s="10">
        <f t="shared" si="2"/>
        <v>4887.75</v>
      </c>
      <c r="AA12" s="10">
        <f t="shared" si="2"/>
        <v>4985.43</v>
      </c>
      <c r="AB12" s="10">
        <f t="shared" si="2"/>
        <v>5085</v>
      </c>
      <c r="AC12" s="10">
        <f t="shared" si="2"/>
        <v>5186.7299999999996</v>
      </c>
      <c r="AD12" s="10">
        <f>ROUND($M12*AD$10/$M$10,2)</f>
        <v>5290.62</v>
      </c>
      <c r="AE12" s="10">
        <f>ROUND($M12*AE$10/$M$10,2)</f>
        <v>5396.39</v>
      </c>
      <c r="AF12" s="10">
        <f>ROUND($M12*AF$10/$M$10,2)</f>
        <v>5504.32</v>
      </c>
      <c r="AG12" s="10">
        <f>ROUND($M12*AG$10/$M$10,2)</f>
        <v>5614.42</v>
      </c>
      <c r="AH12" s="62">
        <f>ROUND($M12*AH$10/$M$10,2)</f>
        <v>5726.67</v>
      </c>
    </row>
    <row r="13" spans="1:34" x14ac:dyDescent="0.25">
      <c r="A13" s="9">
        <v>1</v>
      </c>
      <c r="B13" s="10">
        <v>27923.8</v>
      </c>
      <c r="C13" s="10">
        <f t="shared" ref="C13:C37" si="3">ROUND(B13/12,2)</f>
        <v>2326.98</v>
      </c>
      <c r="D13" s="10">
        <f t="shared" si="0"/>
        <v>3010.18</v>
      </c>
      <c r="E13" s="10">
        <f t="shared" si="0"/>
        <v>3070.45</v>
      </c>
      <c r="F13" s="10">
        <f t="shared" si="0"/>
        <v>3131.88</v>
      </c>
      <c r="G13" s="10">
        <f t="shared" si="0"/>
        <v>3194.48</v>
      </c>
      <c r="H13" s="10">
        <f t="shared" si="0"/>
        <v>3258.24</v>
      </c>
      <c r="I13" s="10">
        <f t="shared" si="0"/>
        <v>3323.39</v>
      </c>
      <c r="J13" s="1"/>
      <c r="K13" s="38">
        <v>1</v>
      </c>
      <c r="L13" s="54">
        <v>32900</v>
      </c>
      <c r="M13" s="10">
        <f t="shared" ref="M13:M37" si="4">ROUND(L13/12,2)</f>
        <v>2741.67</v>
      </c>
      <c r="N13" s="10">
        <f t="shared" ref="N13:AD37" si="5">ROUND($M13*N$10/$M$10,2)</f>
        <v>3915.65</v>
      </c>
      <c r="O13" s="10">
        <f t="shared" si="5"/>
        <v>3994.06</v>
      </c>
      <c r="P13" s="10">
        <f t="shared" si="5"/>
        <v>4073.85</v>
      </c>
      <c r="Q13" s="10">
        <f t="shared" si="5"/>
        <v>4155.55</v>
      </c>
      <c r="R13" s="10">
        <f t="shared" si="5"/>
        <v>4238.62</v>
      </c>
      <c r="S13" s="10">
        <f t="shared" si="5"/>
        <v>4323.34</v>
      </c>
      <c r="T13" s="10">
        <f t="shared" si="1"/>
        <v>4409.7</v>
      </c>
      <c r="U13" s="10">
        <f t="shared" si="1"/>
        <v>4497.9799999999996</v>
      </c>
      <c r="V13" s="10">
        <f t="shared" si="1"/>
        <v>4587.91</v>
      </c>
      <c r="W13" s="10">
        <f t="shared" si="1"/>
        <v>4679.76</v>
      </c>
      <c r="X13" s="10">
        <f t="shared" si="1"/>
        <v>4773.25</v>
      </c>
      <c r="Y13" s="10">
        <f t="shared" si="1"/>
        <v>4868.66</v>
      </c>
      <c r="Z13" s="10">
        <f t="shared" si="1"/>
        <v>4966.26</v>
      </c>
      <c r="AA13" s="10">
        <f t="shared" si="2"/>
        <v>5065.51</v>
      </c>
      <c r="AB13" s="10">
        <f t="shared" si="2"/>
        <v>5166.68</v>
      </c>
      <c r="AC13" s="10">
        <f t="shared" si="2"/>
        <v>5270.04</v>
      </c>
      <c r="AD13" s="10">
        <f t="shared" si="2"/>
        <v>5375.59</v>
      </c>
      <c r="AE13" s="10">
        <f t="shared" si="2"/>
        <v>5483.07</v>
      </c>
      <c r="AF13" s="10">
        <f t="shared" si="2"/>
        <v>5592.73</v>
      </c>
      <c r="AG13" s="10">
        <f t="shared" si="2"/>
        <v>5704.59</v>
      </c>
      <c r="AH13" s="62">
        <f t="shared" si="2"/>
        <v>5818.65</v>
      </c>
    </row>
    <row r="14" spans="1:34" x14ac:dyDescent="0.25">
      <c r="A14" s="9">
        <v>2</v>
      </c>
      <c r="B14" s="10">
        <v>29261.53</v>
      </c>
      <c r="C14" s="10">
        <f t="shared" si="3"/>
        <v>2438.46</v>
      </c>
      <c r="D14" s="10">
        <f t="shared" si="0"/>
        <v>3154.39</v>
      </c>
      <c r="E14" s="10">
        <f t="shared" si="0"/>
        <v>3217.55</v>
      </c>
      <c r="F14" s="10">
        <f t="shared" si="0"/>
        <v>3281.92</v>
      </c>
      <c r="G14" s="10">
        <f t="shared" si="0"/>
        <v>3347.52</v>
      </c>
      <c r="H14" s="10">
        <f t="shared" si="0"/>
        <v>3414.33</v>
      </c>
      <c r="I14" s="10">
        <f t="shared" si="0"/>
        <v>3482.61</v>
      </c>
      <c r="J14" s="1"/>
      <c r="K14" s="38">
        <v>2</v>
      </c>
      <c r="L14" s="54">
        <v>33420</v>
      </c>
      <c r="M14" s="10">
        <f t="shared" si="4"/>
        <v>2785</v>
      </c>
      <c r="N14" s="10">
        <f t="shared" si="5"/>
        <v>3977.54</v>
      </c>
      <c r="O14" s="10">
        <f t="shared" si="5"/>
        <v>4057.19</v>
      </c>
      <c r="P14" s="10">
        <f t="shared" si="5"/>
        <v>4138.2299999999996</v>
      </c>
      <c r="Q14" s="10">
        <f t="shared" si="5"/>
        <v>4221.22</v>
      </c>
      <c r="R14" s="10">
        <f t="shared" si="5"/>
        <v>4305.6099999999997</v>
      </c>
      <c r="S14" s="10">
        <f t="shared" si="5"/>
        <v>4391.67</v>
      </c>
      <c r="T14" s="10">
        <f t="shared" si="1"/>
        <v>4479.3900000000003</v>
      </c>
      <c r="U14" s="10">
        <f t="shared" si="1"/>
        <v>4569.07</v>
      </c>
      <c r="V14" s="10">
        <f t="shared" si="1"/>
        <v>4660.42</v>
      </c>
      <c r="W14" s="10">
        <f t="shared" si="1"/>
        <v>4753.72</v>
      </c>
      <c r="X14" s="10">
        <f t="shared" si="1"/>
        <v>4848.6899999999996</v>
      </c>
      <c r="Y14" s="10">
        <f t="shared" si="1"/>
        <v>4945.6000000000004</v>
      </c>
      <c r="Z14" s="10">
        <f t="shared" si="1"/>
        <v>5044.75</v>
      </c>
      <c r="AA14" s="10">
        <f t="shared" si="2"/>
        <v>5145.57</v>
      </c>
      <c r="AB14" s="10">
        <f t="shared" si="2"/>
        <v>5248.33</v>
      </c>
      <c r="AC14" s="10">
        <f t="shared" si="2"/>
        <v>5353.33</v>
      </c>
      <c r="AD14" s="10">
        <f t="shared" si="2"/>
        <v>5460.55</v>
      </c>
      <c r="AE14" s="10">
        <f t="shared" si="2"/>
        <v>5569.72</v>
      </c>
      <c r="AF14" s="10">
        <f t="shared" si="2"/>
        <v>5681.12</v>
      </c>
      <c r="AG14" s="10">
        <f t="shared" si="2"/>
        <v>5794.75</v>
      </c>
      <c r="AH14" s="62">
        <f t="shared" si="2"/>
        <v>5910.61</v>
      </c>
    </row>
    <row r="15" spans="1:34" x14ac:dyDescent="0.25">
      <c r="A15" s="9">
        <v>3</v>
      </c>
      <c r="B15" s="10">
        <v>29261.53</v>
      </c>
      <c r="C15" s="10">
        <f t="shared" si="3"/>
        <v>2438.46</v>
      </c>
      <c r="D15" s="10">
        <f t="shared" si="0"/>
        <v>3154.39</v>
      </c>
      <c r="E15" s="10">
        <f t="shared" si="0"/>
        <v>3217.55</v>
      </c>
      <c r="F15" s="10">
        <f t="shared" si="0"/>
        <v>3281.92</v>
      </c>
      <c r="G15" s="10">
        <f t="shared" si="0"/>
        <v>3347.52</v>
      </c>
      <c r="H15" s="10">
        <f t="shared" si="0"/>
        <v>3414.33</v>
      </c>
      <c r="I15" s="10">
        <f t="shared" si="0"/>
        <v>3482.61</v>
      </c>
      <c r="J15" s="1"/>
      <c r="K15" s="38">
        <v>3</v>
      </c>
      <c r="L15" s="54">
        <v>33940</v>
      </c>
      <c r="M15" s="10">
        <f t="shared" si="4"/>
        <v>2828.33</v>
      </c>
      <c r="N15" s="10">
        <f t="shared" si="5"/>
        <v>4039.42</v>
      </c>
      <c r="O15" s="10">
        <f t="shared" si="5"/>
        <v>4120.3100000000004</v>
      </c>
      <c r="P15" s="10">
        <f t="shared" si="5"/>
        <v>4202.62</v>
      </c>
      <c r="Q15" s="10">
        <f t="shared" si="5"/>
        <v>4286.8999999999996</v>
      </c>
      <c r="R15" s="10">
        <f t="shared" si="5"/>
        <v>4372.6000000000004</v>
      </c>
      <c r="S15" s="10">
        <f t="shared" si="5"/>
        <v>4459.99</v>
      </c>
      <c r="T15" s="10">
        <f t="shared" si="1"/>
        <v>4549.09</v>
      </c>
      <c r="U15" s="10">
        <f t="shared" si="1"/>
        <v>4640.16</v>
      </c>
      <c r="V15" s="10">
        <f t="shared" si="1"/>
        <v>4732.93</v>
      </c>
      <c r="W15" s="10">
        <f t="shared" si="1"/>
        <v>4827.68</v>
      </c>
      <c r="X15" s="10">
        <f t="shared" si="1"/>
        <v>4924.12</v>
      </c>
      <c r="Y15" s="10">
        <f t="shared" si="1"/>
        <v>5022.55</v>
      </c>
      <c r="Z15" s="10">
        <f t="shared" si="1"/>
        <v>5123.24</v>
      </c>
      <c r="AA15" s="10">
        <f t="shared" si="2"/>
        <v>5225.62</v>
      </c>
      <c r="AB15" s="10">
        <f t="shared" si="2"/>
        <v>5329.99</v>
      </c>
      <c r="AC15" s="10">
        <f t="shared" si="2"/>
        <v>5436.62</v>
      </c>
      <c r="AD15" s="10">
        <f t="shared" si="2"/>
        <v>5545.51</v>
      </c>
      <c r="AE15" s="10">
        <f t="shared" si="2"/>
        <v>5656.38</v>
      </c>
      <c r="AF15" s="10">
        <f t="shared" si="2"/>
        <v>5769.51</v>
      </c>
      <c r="AG15" s="10">
        <f t="shared" si="2"/>
        <v>5884.91</v>
      </c>
      <c r="AH15" s="62">
        <f t="shared" si="2"/>
        <v>6002.56</v>
      </c>
    </row>
    <row r="16" spans="1:34" x14ac:dyDescent="0.25">
      <c r="A16" s="9">
        <v>4</v>
      </c>
      <c r="B16" s="10">
        <v>30599.26</v>
      </c>
      <c r="C16" s="10">
        <f t="shared" si="3"/>
        <v>2549.94</v>
      </c>
      <c r="D16" s="10">
        <f t="shared" si="0"/>
        <v>3298.6</v>
      </c>
      <c r="E16" s="10">
        <f t="shared" si="0"/>
        <v>3364.65</v>
      </c>
      <c r="F16" s="10">
        <f t="shared" si="0"/>
        <v>3431.96</v>
      </c>
      <c r="G16" s="10">
        <f t="shared" si="0"/>
        <v>3500.56</v>
      </c>
      <c r="H16" s="10">
        <f t="shared" si="0"/>
        <v>3570.43</v>
      </c>
      <c r="I16" s="10">
        <f t="shared" si="0"/>
        <v>3641.82</v>
      </c>
      <c r="J16" s="1"/>
      <c r="K16" s="38">
        <v>4</v>
      </c>
      <c r="L16" s="54">
        <v>34460</v>
      </c>
      <c r="M16" s="10">
        <f t="shared" si="4"/>
        <v>2871.67</v>
      </c>
      <c r="N16" s="10">
        <f t="shared" si="5"/>
        <v>4101.32</v>
      </c>
      <c r="O16" s="10">
        <f t="shared" si="5"/>
        <v>4183.45</v>
      </c>
      <c r="P16" s="10">
        <f t="shared" si="5"/>
        <v>4267.01</v>
      </c>
      <c r="Q16" s="10">
        <f t="shared" si="5"/>
        <v>4352.59</v>
      </c>
      <c r="R16" s="10">
        <f t="shared" si="5"/>
        <v>4439.6000000000004</v>
      </c>
      <c r="S16" s="10">
        <f t="shared" si="5"/>
        <v>4528.34</v>
      </c>
      <c r="T16" s="10">
        <f t="shared" si="1"/>
        <v>4618.79</v>
      </c>
      <c r="U16" s="10">
        <f t="shared" si="1"/>
        <v>4711.26</v>
      </c>
      <c r="V16" s="10">
        <f t="shared" si="1"/>
        <v>4805.45</v>
      </c>
      <c r="W16" s="10">
        <f t="shared" si="1"/>
        <v>4901.6499999999996</v>
      </c>
      <c r="X16" s="10">
        <f t="shared" si="1"/>
        <v>4999.58</v>
      </c>
      <c r="Y16" s="10">
        <f t="shared" si="1"/>
        <v>5099.51</v>
      </c>
      <c r="Z16" s="10">
        <f t="shared" si="1"/>
        <v>5201.74</v>
      </c>
      <c r="AA16" s="10">
        <f t="shared" si="2"/>
        <v>5305.7</v>
      </c>
      <c r="AB16" s="10">
        <f t="shared" si="2"/>
        <v>5411.66</v>
      </c>
      <c r="AC16" s="10">
        <f t="shared" si="2"/>
        <v>5519.92</v>
      </c>
      <c r="AD16" s="10">
        <f t="shared" si="2"/>
        <v>5630.48</v>
      </c>
      <c r="AE16" s="10">
        <f t="shared" si="2"/>
        <v>5743.05</v>
      </c>
      <c r="AF16" s="10">
        <f t="shared" si="2"/>
        <v>5857.92</v>
      </c>
      <c r="AG16" s="10">
        <f t="shared" si="2"/>
        <v>5975.08</v>
      </c>
      <c r="AH16" s="62">
        <f t="shared" si="2"/>
        <v>6094.55</v>
      </c>
    </row>
    <row r="17" spans="1:34" x14ac:dyDescent="0.25">
      <c r="A17" s="9">
        <v>5</v>
      </c>
      <c r="B17" s="10">
        <v>30599.26</v>
      </c>
      <c r="C17" s="10">
        <f t="shared" si="3"/>
        <v>2549.94</v>
      </c>
      <c r="D17" s="10">
        <f t="shared" si="0"/>
        <v>3298.6</v>
      </c>
      <c r="E17" s="10">
        <f t="shared" si="0"/>
        <v>3364.65</v>
      </c>
      <c r="F17" s="10">
        <f t="shared" si="0"/>
        <v>3431.96</v>
      </c>
      <c r="G17" s="10">
        <f t="shared" si="0"/>
        <v>3500.56</v>
      </c>
      <c r="H17" s="10">
        <f t="shared" si="0"/>
        <v>3570.43</v>
      </c>
      <c r="I17" s="10">
        <f t="shared" si="0"/>
        <v>3641.82</v>
      </c>
      <c r="J17" s="1"/>
      <c r="K17" s="38">
        <v>5</v>
      </c>
      <c r="L17" s="54">
        <v>34980</v>
      </c>
      <c r="M17" s="10">
        <f t="shared" si="4"/>
        <v>2915</v>
      </c>
      <c r="N17" s="10">
        <f t="shared" si="5"/>
        <v>4163.2</v>
      </c>
      <c r="O17" s="10">
        <f t="shared" si="5"/>
        <v>4246.57</v>
      </c>
      <c r="P17" s="10">
        <f t="shared" si="5"/>
        <v>4331.3999999999996</v>
      </c>
      <c r="Q17" s="10">
        <f t="shared" si="5"/>
        <v>4418.2700000000004</v>
      </c>
      <c r="R17" s="10">
        <f t="shared" si="5"/>
        <v>4506.59</v>
      </c>
      <c r="S17" s="10">
        <f t="shared" si="5"/>
        <v>4596.66</v>
      </c>
      <c r="T17" s="10">
        <f t="shared" si="1"/>
        <v>4688.49</v>
      </c>
      <c r="U17" s="10">
        <f t="shared" si="1"/>
        <v>4782.3500000000004</v>
      </c>
      <c r="V17" s="10">
        <f t="shared" si="1"/>
        <v>4877.96</v>
      </c>
      <c r="W17" s="10">
        <f t="shared" si="1"/>
        <v>4975.6099999999997</v>
      </c>
      <c r="X17" s="10">
        <f t="shared" si="1"/>
        <v>5075.0200000000004</v>
      </c>
      <c r="Y17" s="10">
        <f t="shared" si="1"/>
        <v>5176.46</v>
      </c>
      <c r="Z17" s="10">
        <f t="shared" si="1"/>
        <v>5280.23</v>
      </c>
      <c r="AA17" s="10">
        <f t="shared" si="2"/>
        <v>5385.75</v>
      </c>
      <c r="AB17" s="10">
        <f t="shared" si="2"/>
        <v>5493.32</v>
      </c>
      <c r="AC17" s="10">
        <f t="shared" si="2"/>
        <v>5603.21</v>
      </c>
      <c r="AD17" s="10">
        <f t="shared" si="2"/>
        <v>5715.44</v>
      </c>
      <c r="AE17" s="10">
        <f t="shared" si="2"/>
        <v>5829.71</v>
      </c>
      <c r="AF17" s="10">
        <f t="shared" si="2"/>
        <v>5946.31</v>
      </c>
      <c r="AG17" s="10">
        <f t="shared" si="2"/>
        <v>6065.24</v>
      </c>
      <c r="AH17" s="62">
        <f t="shared" si="2"/>
        <v>6186.5</v>
      </c>
    </row>
    <row r="18" spans="1:34" x14ac:dyDescent="0.25">
      <c r="A18" s="9">
        <v>6</v>
      </c>
      <c r="B18" s="10">
        <v>31936.99</v>
      </c>
      <c r="C18" s="10">
        <f t="shared" si="3"/>
        <v>2661.42</v>
      </c>
      <c r="D18" s="10">
        <f t="shared" si="0"/>
        <v>3442.81</v>
      </c>
      <c r="E18" s="10">
        <f t="shared" si="0"/>
        <v>3511.74</v>
      </c>
      <c r="F18" s="10">
        <f t="shared" si="0"/>
        <v>3582.01</v>
      </c>
      <c r="G18" s="10">
        <f t="shared" si="0"/>
        <v>3653.6</v>
      </c>
      <c r="H18" s="10">
        <f t="shared" si="0"/>
        <v>3726.52</v>
      </c>
      <c r="I18" s="10">
        <f t="shared" si="0"/>
        <v>3801.04</v>
      </c>
      <c r="J18" s="1"/>
      <c r="K18" s="38">
        <v>6</v>
      </c>
      <c r="L18" s="54">
        <v>35500</v>
      </c>
      <c r="M18" s="10">
        <f t="shared" si="4"/>
        <v>2958.33</v>
      </c>
      <c r="N18" s="10">
        <f t="shared" si="5"/>
        <v>4225.09</v>
      </c>
      <c r="O18" s="10">
        <f t="shared" si="5"/>
        <v>4309.7</v>
      </c>
      <c r="P18" s="10">
        <f t="shared" si="5"/>
        <v>4395.78</v>
      </c>
      <c r="Q18" s="10">
        <f t="shared" si="5"/>
        <v>4483.9399999999996</v>
      </c>
      <c r="R18" s="10">
        <f t="shared" si="5"/>
        <v>4573.58</v>
      </c>
      <c r="S18" s="10">
        <f t="shared" si="5"/>
        <v>4664.99</v>
      </c>
      <c r="T18" s="10">
        <f t="shared" si="1"/>
        <v>4758.18</v>
      </c>
      <c r="U18" s="10">
        <f t="shared" si="1"/>
        <v>4853.4399999999996</v>
      </c>
      <c r="V18" s="10">
        <f t="shared" si="1"/>
        <v>4950.47</v>
      </c>
      <c r="W18" s="10">
        <f t="shared" si="1"/>
        <v>5049.57</v>
      </c>
      <c r="X18" s="10">
        <f t="shared" si="1"/>
        <v>5150.45</v>
      </c>
      <c r="Y18" s="10">
        <f t="shared" si="1"/>
        <v>5253.4</v>
      </c>
      <c r="Z18" s="10">
        <f t="shared" si="1"/>
        <v>5358.72</v>
      </c>
      <c r="AA18" s="10">
        <f t="shared" si="2"/>
        <v>5465.81</v>
      </c>
      <c r="AB18" s="10">
        <f t="shared" si="2"/>
        <v>5574.97</v>
      </c>
      <c r="AC18" s="10">
        <f t="shared" si="2"/>
        <v>5686.5</v>
      </c>
      <c r="AD18" s="10">
        <f t="shared" si="2"/>
        <v>5800.4</v>
      </c>
      <c r="AE18" s="10">
        <f t="shared" si="2"/>
        <v>5916.36</v>
      </c>
      <c r="AF18" s="10">
        <f t="shared" si="2"/>
        <v>6034.7</v>
      </c>
      <c r="AG18" s="10">
        <f t="shared" si="2"/>
        <v>6155.4</v>
      </c>
      <c r="AH18" s="62">
        <f t="shared" si="2"/>
        <v>6278.46</v>
      </c>
    </row>
    <row r="19" spans="1:34" x14ac:dyDescent="0.25">
      <c r="A19" s="9">
        <v>7</v>
      </c>
      <c r="B19" s="10">
        <v>32686.04</v>
      </c>
      <c r="C19" s="10">
        <f t="shared" si="3"/>
        <v>2723.84</v>
      </c>
      <c r="D19" s="10">
        <f t="shared" si="0"/>
        <v>3523.56</v>
      </c>
      <c r="E19" s="10">
        <f t="shared" si="0"/>
        <v>3594.11</v>
      </c>
      <c r="F19" s="10">
        <f t="shared" si="0"/>
        <v>3666.02</v>
      </c>
      <c r="G19" s="10">
        <f t="shared" si="0"/>
        <v>3739.29</v>
      </c>
      <c r="H19" s="10">
        <f t="shared" si="0"/>
        <v>3813.92</v>
      </c>
      <c r="I19" s="10">
        <f t="shared" si="0"/>
        <v>3890.19</v>
      </c>
      <c r="J19" s="1"/>
      <c r="K19" s="38">
        <v>7</v>
      </c>
      <c r="L19" s="54">
        <v>36020</v>
      </c>
      <c r="M19" s="10">
        <f t="shared" si="4"/>
        <v>3001.67</v>
      </c>
      <c r="N19" s="10">
        <f t="shared" si="5"/>
        <v>4286.99</v>
      </c>
      <c r="O19" s="10">
        <f t="shared" si="5"/>
        <v>4372.83</v>
      </c>
      <c r="P19" s="10">
        <f t="shared" si="5"/>
        <v>4460.18</v>
      </c>
      <c r="Q19" s="10">
        <f t="shared" si="5"/>
        <v>4549.63</v>
      </c>
      <c r="R19" s="10">
        <f t="shared" si="5"/>
        <v>4640.58</v>
      </c>
      <c r="S19" s="10">
        <f t="shared" si="5"/>
        <v>4733.33</v>
      </c>
      <c r="T19" s="10">
        <f t="shared" si="1"/>
        <v>4827.8900000000003</v>
      </c>
      <c r="U19" s="10">
        <f t="shared" si="1"/>
        <v>4924.54</v>
      </c>
      <c r="V19" s="10">
        <f t="shared" si="1"/>
        <v>5022.99</v>
      </c>
      <c r="W19" s="10">
        <f t="shared" si="1"/>
        <v>5123.55</v>
      </c>
      <c r="X19" s="10">
        <f t="shared" si="1"/>
        <v>5225.91</v>
      </c>
      <c r="Y19" s="10">
        <f t="shared" si="1"/>
        <v>5330.37</v>
      </c>
      <c r="Z19" s="10">
        <f t="shared" si="1"/>
        <v>5437.23</v>
      </c>
      <c r="AA19" s="10">
        <f t="shared" si="2"/>
        <v>5545.89</v>
      </c>
      <c r="AB19" s="10">
        <f t="shared" si="2"/>
        <v>5656.65</v>
      </c>
      <c r="AC19" s="10">
        <f t="shared" si="2"/>
        <v>5769.81</v>
      </c>
      <c r="AD19" s="10">
        <f t="shared" si="2"/>
        <v>5885.37</v>
      </c>
      <c r="AE19" s="10">
        <f t="shared" si="2"/>
        <v>6003.04</v>
      </c>
      <c r="AF19" s="10">
        <f t="shared" si="2"/>
        <v>6123.11</v>
      </c>
      <c r="AG19" s="10">
        <f t="shared" si="2"/>
        <v>6245.57</v>
      </c>
      <c r="AH19" s="62">
        <f t="shared" si="2"/>
        <v>6370.44</v>
      </c>
    </row>
    <row r="20" spans="1:34" x14ac:dyDescent="0.25">
      <c r="A20" s="9">
        <v>8</v>
      </c>
      <c r="B20" s="10">
        <v>33274.720000000001</v>
      </c>
      <c r="C20" s="10">
        <f t="shared" si="3"/>
        <v>2772.89</v>
      </c>
      <c r="D20" s="10">
        <f t="shared" si="0"/>
        <v>3587.01</v>
      </c>
      <c r="E20" s="10">
        <f t="shared" si="0"/>
        <v>3658.83</v>
      </c>
      <c r="F20" s="10">
        <f t="shared" si="0"/>
        <v>3732.03</v>
      </c>
      <c r="G20" s="10">
        <f t="shared" si="0"/>
        <v>3806.62</v>
      </c>
      <c r="H20" s="10">
        <f t="shared" si="0"/>
        <v>3882.6</v>
      </c>
      <c r="I20" s="10">
        <f t="shared" si="0"/>
        <v>3960.24</v>
      </c>
      <c r="J20" s="1"/>
      <c r="K20" s="38">
        <v>8</v>
      </c>
      <c r="L20" s="54">
        <v>36540</v>
      </c>
      <c r="M20" s="10">
        <f t="shared" si="4"/>
        <v>3045</v>
      </c>
      <c r="N20" s="10">
        <f t="shared" si="5"/>
        <v>4348.87</v>
      </c>
      <c r="O20" s="10">
        <f t="shared" si="5"/>
        <v>4435.96</v>
      </c>
      <c r="P20" s="10">
        <f t="shared" si="5"/>
        <v>4524.57</v>
      </c>
      <c r="Q20" s="10">
        <f t="shared" si="5"/>
        <v>4615.3100000000004</v>
      </c>
      <c r="R20" s="10">
        <f t="shared" si="5"/>
        <v>4707.57</v>
      </c>
      <c r="S20" s="10">
        <f t="shared" si="5"/>
        <v>4801.66</v>
      </c>
      <c r="T20" s="10">
        <f t="shared" si="1"/>
        <v>4897.58</v>
      </c>
      <c r="U20" s="10">
        <f t="shared" si="1"/>
        <v>4995.63</v>
      </c>
      <c r="V20" s="10">
        <f t="shared" si="1"/>
        <v>5095.5</v>
      </c>
      <c r="W20" s="10">
        <f t="shared" si="1"/>
        <v>5197.51</v>
      </c>
      <c r="X20" s="10">
        <f t="shared" si="1"/>
        <v>5301.35</v>
      </c>
      <c r="Y20" s="10">
        <f t="shared" si="1"/>
        <v>5407.31</v>
      </c>
      <c r="Z20" s="10">
        <f t="shared" si="1"/>
        <v>5515.71</v>
      </c>
      <c r="AA20" s="10">
        <f t="shared" si="2"/>
        <v>5625.94</v>
      </c>
      <c r="AB20" s="10">
        <f t="shared" si="2"/>
        <v>5738.3</v>
      </c>
      <c r="AC20" s="10">
        <f t="shared" si="2"/>
        <v>5853.1</v>
      </c>
      <c r="AD20" s="10">
        <f t="shared" si="2"/>
        <v>5970.33</v>
      </c>
      <c r="AE20" s="10">
        <f t="shared" si="2"/>
        <v>6089.7</v>
      </c>
      <c r="AF20" s="10">
        <f t="shared" si="2"/>
        <v>6211.5</v>
      </c>
      <c r="AG20" s="10">
        <f t="shared" si="2"/>
        <v>6335.73</v>
      </c>
      <c r="AH20" s="62">
        <f t="shared" si="2"/>
        <v>6462.4</v>
      </c>
    </row>
    <row r="21" spans="1:34" x14ac:dyDescent="0.25">
      <c r="A21" s="9">
        <v>9</v>
      </c>
      <c r="B21" s="10">
        <v>33274.720000000001</v>
      </c>
      <c r="C21" s="10">
        <f t="shared" si="3"/>
        <v>2772.89</v>
      </c>
      <c r="D21" s="10">
        <f t="shared" si="0"/>
        <v>3587.01</v>
      </c>
      <c r="E21" s="10">
        <f t="shared" si="0"/>
        <v>3658.83</v>
      </c>
      <c r="F21" s="10">
        <f t="shared" si="0"/>
        <v>3732.03</v>
      </c>
      <c r="G21" s="10">
        <f t="shared" si="0"/>
        <v>3806.62</v>
      </c>
      <c r="H21" s="10">
        <f t="shared" si="0"/>
        <v>3882.6</v>
      </c>
      <c r="I21" s="10">
        <f t="shared" si="0"/>
        <v>3960.24</v>
      </c>
      <c r="J21" s="1"/>
      <c r="K21" s="38">
        <v>9</v>
      </c>
      <c r="L21" s="54">
        <v>37060</v>
      </c>
      <c r="M21" s="10">
        <f t="shared" si="4"/>
        <v>3088.33</v>
      </c>
      <c r="N21" s="10">
        <f t="shared" si="5"/>
        <v>4410.75</v>
      </c>
      <c r="O21" s="10">
        <f t="shared" si="5"/>
        <v>4499.08</v>
      </c>
      <c r="P21" s="10">
        <f t="shared" si="5"/>
        <v>4588.95</v>
      </c>
      <c r="Q21" s="10">
        <f t="shared" si="5"/>
        <v>4680.9799999999996</v>
      </c>
      <c r="R21" s="10">
        <f t="shared" si="5"/>
        <v>4774.5600000000004</v>
      </c>
      <c r="S21" s="10">
        <f t="shared" si="5"/>
        <v>4869.99</v>
      </c>
      <c r="T21" s="10">
        <f t="shared" si="1"/>
        <v>4967.2700000000004</v>
      </c>
      <c r="U21" s="10">
        <f t="shared" si="1"/>
        <v>5066.71</v>
      </c>
      <c r="V21" s="10">
        <f t="shared" si="1"/>
        <v>5168.01</v>
      </c>
      <c r="W21" s="10">
        <f t="shared" si="1"/>
        <v>5271.47</v>
      </c>
      <c r="X21" s="10">
        <f t="shared" si="1"/>
        <v>5376.78</v>
      </c>
      <c r="Y21" s="10">
        <f t="shared" si="1"/>
        <v>5484.26</v>
      </c>
      <c r="Z21" s="10">
        <f t="shared" si="1"/>
        <v>5594.2</v>
      </c>
      <c r="AA21" s="10">
        <f t="shared" si="2"/>
        <v>5706</v>
      </c>
      <c r="AB21" s="10">
        <f t="shared" si="2"/>
        <v>5819.96</v>
      </c>
      <c r="AC21" s="10">
        <f t="shared" si="2"/>
        <v>5936.39</v>
      </c>
      <c r="AD21" s="10">
        <f t="shared" si="2"/>
        <v>6055.29</v>
      </c>
      <c r="AE21" s="10">
        <f t="shared" si="2"/>
        <v>6176.35</v>
      </c>
      <c r="AF21" s="10">
        <f t="shared" si="2"/>
        <v>6299.88</v>
      </c>
      <c r="AG21" s="10">
        <f t="shared" si="2"/>
        <v>6425.89</v>
      </c>
      <c r="AH21" s="62">
        <f t="shared" si="2"/>
        <v>6554.36</v>
      </c>
    </row>
    <row r="22" spans="1:34" x14ac:dyDescent="0.25">
      <c r="A22" s="9">
        <v>10</v>
      </c>
      <c r="B22" s="10">
        <v>34612.449999999997</v>
      </c>
      <c r="C22" s="10">
        <f t="shared" si="3"/>
        <v>2884.37</v>
      </c>
      <c r="D22" s="10">
        <f t="shared" si="0"/>
        <v>3731.22</v>
      </c>
      <c r="E22" s="10">
        <f t="shared" si="0"/>
        <v>3805.93</v>
      </c>
      <c r="F22" s="10">
        <f t="shared" si="0"/>
        <v>3882.07</v>
      </c>
      <c r="G22" s="10">
        <f t="shared" si="0"/>
        <v>3959.66</v>
      </c>
      <c r="H22" s="10">
        <f t="shared" si="0"/>
        <v>4038.69</v>
      </c>
      <c r="I22" s="10">
        <f t="shared" si="0"/>
        <v>4119.46</v>
      </c>
      <c r="J22" s="1"/>
      <c r="K22" s="38">
        <v>10</v>
      </c>
      <c r="L22" s="54">
        <v>37580</v>
      </c>
      <c r="M22" s="10">
        <f t="shared" si="4"/>
        <v>3131.67</v>
      </c>
      <c r="N22" s="10">
        <f t="shared" si="5"/>
        <v>4472.6499999999996</v>
      </c>
      <c r="O22" s="10">
        <f t="shared" si="5"/>
        <v>4562.22</v>
      </c>
      <c r="P22" s="10">
        <f t="shared" si="5"/>
        <v>4653.3500000000004</v>
      </c>
      <c r="Q22" s="10">
        <f t="shared" si="5"/>
        <v>4746.67</v>
      </c>
      <c r="R22" s="10">
        <f t="shared" si="5"/>
        <v>4841.5600000000004</v>
      </c>
      <c r="S22" s="10">
        <f t="shared" si="5"/>
        <v>4938.33</v>
      </c>
      <c r="T22" s="10">
        <f t="shared" si="1"/>
        <v>5036.9799999999996</v>
      </c>
      <c r="U22" s="10">
        <f t="shared" si="1"/>
        <v>5137.82</v>
      </c>
      <c r="V22" s="10">
        <f t="shared" si="1"/>
        <v>5240.54</v>
      </c>
      <c r="W22" s="10">
        <f t="shared" si="1"/>
        <v>5345.45</v>
      </c>
      <c r="X22" s="10">
        <f t="shared" si="1"/>
        <v>5452.24</v>
      </c>
      <c r="Y22" s="10">
        <f t="shared" si="1"/>
        <v>5561.22</v>
      </c>
      <c r="Z22" s="10">
        <f t="shared" si="1"/>
        <v>5672.71</v>
      </c>
      <c r="AA22" s="10">
        <f t="shared" si="2"/>
        <v>5786.07</v>
      </c>
      <c r="AB22" s="10">
        <f t="shared" si="2"/>
        <v>5901.63</v>
      </c>
      <c r="AC22" s="10">
        <f t="shared" si="2"/>
        <v>6019.7</v>
      </c>
      <c r="AD22" s="10">
        <f t="shared" si="2"/>
        <v>6140.27</v>
      </c>
      <c r="AE22" s="10">
        <f t="shared" si="2"/>
        <v>6263.03</v>
      </c>
      <c r="AF22" s="10">
        <f t="shared" si="2"/>
        <v>6388.29</v>
      </c>
      <c r="AG22" s="10">
        <f t="shared" si="2"/>
        <v>6516.07</v>
      </c>
      <c r="AH22" s="62">
        <f t="shared" si="2"/>
        <v>6646.34</v>
      </c>
    </row>
    <row r="23" spans="1:34" x14ac:dyDescent="0.25">
      <c r="A23" s="9">
        <v>11</v>
      </c>
      <c r="B23" s="10">
        <v>34612.449999999997</v>
      </c>
      <c r="C23" s="10">
        <f t="shared" si="3"/>
        <v>2884.37</v>
      </c>
      <c r="D23" s="10">
        <f t="shared" si="0"/>
        <v>3731.22</v>
      </c>
      <c r="E23" s="10">
        <f t="shared" si="0"/>
        <v>3805.93</v>
      </c>
      <c r="F23" s="10">
        <f t="shared" si="0"/>
        <v>3882.07</v>
      </c>
      <c r="G23" s="10">
        <f t="shared" si="0"/>
        <v>3959.66</v>
      </c>
      <c r="H23" s="10">
        <f t="shared" si="0"/>
        <v>4038.69</v>
      </c>
      <c r="I23" s="10">
        <f t="shared" si="0"/>
        <v>4119.46</v>
      </c>
      <c r="J23" s="1"/>
      <c r="K23" s="38">
        <v>11</v>
      </c>
      <c r="L23" s="54">
        <v>38100</v>
      </c>
      <c r="M23" s="10">
        <f t="shared" si="4"/>
        <v>3175</v>
      </c>
      <c r="N23" s="10">
        <f t="shared" si="5"/>
        <v>4534.54</v>
      </c>
      <c r="O23" s="10">
        <f t="shared" si="5"/>
        <v>4625.34</v>
      </c>
      <c r="P23" s="10">
        <f t="shared" si="5"/>
        <v>4717.7299999999996</v>
      </c>
      <c r="Q23" s="10">
        <f t="shared" si="5"/>
        <v>4812.3500000000004</v>
      </c>
      <c r="R23" s="10">
        <f t="shared" si="5"/>
        <v>4908.55</v>
      </c>
      <c r="S23" s="10">
        <f t="shared" si="5"/>
        <v>5006.66</v>
      </c>
      <c r="T23" s="10">
        <f t="shared" si="1"/>
        <v>5106.67</v>
      </c>
      <c r="U23" s="10">
        <f t="shared" si="1"/>
        <v>5208.91</v>
      </c>
      <c r="V23" s="10">
        <f t="shared" si="1"/>
        <v>5313.05</v>
      </c>
      <c r="W23" s="10">
        <f t="shared" si="1"/>
        <v>5419.41</v>
      </c>
      <c r="X23" s="10">
        <f t="shared" si="1"/>
        <v>5527.68</v>
      </c>
      <c r="Y23" s="10">
        <f t="shared" si="1"/>
        <v>5638.17</v>
      </c>
      <c r="Z23" s="10">
        <f t="shared" si="1"/>
        <v>5751.2</v>
      </c>
      <c r="AA23" s="10">
        <f t="shared" si="2"/>
        <v>5866.13</v>
      </c>
      <c r="AB23" s="10">
        <f t="shared" si="2"/>
        <v>5983.29</v>
      </c>
      <c r="AC23" s="10">
        <f t="shared" si="2"/>
        <v>6102.99</v>
      </c>
      <c r="AD23" s="10">
        <f t="shared" si="2"/>
        <v>6225.22</v>
      </c>
      <c r="AE23" s="10">
        <f t="shared" si="2"/>
        <v>6349.68</v>
      </c>
      <c r="AF23" s="10">
        <f t="shared" si="2"/>
        <v>6476.68</v>
      </c>
      <c r="AG23" s="10">
        <f t="shared" si="2"/>
        <v>6606.22</v>
      </c>
      <c r="AH23" s="62">
        <f t="shared" si="2"/>
        <v>6738.3</v>
      </c>
    </row>
    <row r="24" spans="1:34" x14ac:dyDescent="0.25">
      <c r="A24" s="9">
        <v>12</v>
      </c>
      <c r="B24" s="10">
        <v>35950.18</v>
      </c>
      <c r="C24" s="10">
        <f t="shared" si="3"/>
        <v>2995.85</v>
      </c>
      <c r="D24" s="10">
        <f t="shared" si="0"/>
        <v>3875.43</v>
      </c>
      <c r="E24" s="10">
        <f t="shared" si="0"/>
        <v>3953.02</v>
      </c>
      <c r="F24" s="10">
        <f t="shared" si="0"/>
        <v>4032.11</v>
      </c>
      <c r="G24" s="10">
        <f t="shared" si="0"/>
        <v>4112.7</v>
      </c>
      <c r="H24" s="10">
        <f t="shared" si="0"/>
        <v>4194.79</v>
      </c>
      <c r="I24" s="10">
        <f t="shared" si="0"/>
        <v>4278.67</v>
      </c>
      <c r="J24" s="1"/>
      <c r="K24" s="38">
        <v>12</v>
      </c>
      <c r="L24" s="54">
        <v>38620</v>
      </c>
      <c r="M24" s="10">
        <f t="shared" si="4"/>
        <v>3218.33</v>
      </c>
      <c r="N24" s="10">
        <f t="shared" si="5"/>
        <v>4596.42</v>
      </c>
      <c r="O24" s="10">
        <f t="shared" si="5"/>
        <v>4688.46</v>
      </c>
      <c r="P24" s="10">
        <f t="shared" si="5"/>
        <v>4782.12</v>
      </c>
      <c r="Q24" s="10">
        <f t="shared" si="5"/>
        <v>4878.0200000000004</v>
      </c>
      <c r="R24" s="10">
        <f t="shared" si="5"/>
        <v>4975.54</v>
      </c>
      <c r="S24" s="10">
        <f t="shared" si="5"/>
        <v>5074.9799999999996</v>
      </c>
      <c r="T24" s="10">
        <f t="shared" si="1"/>
        <v>5176.3599999999997</v>
      </c>
      <c r="U24" s="10">
        <f t="shared" si="1"/>
        <v>5279.99</v>
      </c>
      <c r="V24" s="10">
        <f t="shared" si="1"/>
        <v>5385.55</v>
      </c>
      <c r="W24" s="10">
        <f t="shared" si="1"/>
        <v>5493.37</v>
      </c>
      <c r="X24" s="10">
        <f t="shared" si="1"/>
        <v>5603.11</v>
      </c>
      <c r="Y24" s="10">
        <f t="shared" si="1"/>
        <v>5715.11</v>
      </c>
      <c r="Z24" s="10">
        <f t="shared" si="1"/>
        <v>5829.68</v>
      </c>
      <c r="AA24" s="10">
        <f t="shared" si="2"/>
        <v>5946.19</v>
      </c>
      <c r="AB24" s="10">
        <f t="shared" si="2"/>
        <v>6064.94</v>
      </c>
      <c r="AC24" s="10">
        <f t="shared" si="2"/>
        <v>6186.27</v>
      </c>
      <c r="AD24" s="10">
        <f t="shared" si="2"/>
        <v>6310.18</v>
      </c>
      <c r="AE24" s="10">
        <f t="shared" si="2"/>
        <v>6436.34</v>
      </c>
      <c r="AF24" s="10">
        <f t="shared" si="2"/>
        <v>6565.07</v>
      </c>
      <c r="AG24" s="10">
        <f t="shared" si="2"/>
        <v>6696.38</v>
      </c>
      <c r="AH24" s="62">
        <f t="shared" si="2"/>
        <v>6830.26</v>
      </c>
    </row>
    <row r="25" spans="1:34" x14ac:dyDescent="0.25">
      <c r="A25" s="9">
        <v>13</v>
      </c>
      <c r="B25" s="10">
        <v>35950.18</v>
      </c>
      <c r="C25" s="10">
        <f t="shared" si="3"/>
        <v>2995.85</v>
      </c>
      <c r="D25" s="10">
        <f t="shared" si="0"/>
        <v>3875.43</v>
      </c>
      <c r="E25" s="10">
        <f t="shared" si="0"/>
        <v>3953.02</v>
      </c>
      <c r="F25" s="10">
        <f t="shared" si="0"/>
        <v>4032.11</v>
      </c>
      <c r="G25" s="10">
        <f t="shared" si="0"/>
        <v>4112.7</v>
      </c>
      <c r="H25" s="10">
        <f t="shared" si="0"/>
        <v>4194.79</v>
      </c>
      <c r="I25" s="10">
        <f t="shared" si="0"/>
        <v>4278.67</v>
      </c>
      <c r="J25" s="1"/>
      <c r="K25" s="38">
        <v>13</v>
      </c>
      <c r="L25" s="54">
        <v>39140</v>
      </c>
      <c r="M25" s="10">
        <f t="shared" si="4"/>
        <v>3261.67</v>
      </c>
      <c r="N25" s="10">
        <f t="shared" si="5"/>
        <v>4658.32</v>
      </c>
      <c r="O25" s="10">
        <f t="shared" si="5"/>
        <v>4751.6000000000004</v>
      </c>
      <c r="P25" s="10">
        <f t="shared" si="5"/>
        <v>4846.5200000000004</v>
      </c>
      <c r="Q25" s="10">
        <f t="shared" si="5"/>
        <v>4943.71</v>
      </c>
      <c r="R25" s="10">
        <f t="shared" si="5"/>
        <v>5042.54</v>
      </c>
      <c r="S25" s="10">
        <f t="shared" si="5"/>
        <v>5143.33</v>
      </c>
      <c r="T25" s="10">
        <f t="shared" si="1"/>
        <v>5246.07</v>
      </c>
      <c r="U25" s="10">
        <f t="shared" si="1"/>
        <v>5351.1</v>
      </c>
      <c r="V25" s="10">
        <f t="shared" si="1"/>
        <v>5458.08</v>
      </c>
      <c r="W25" s="10">
        <f t="shared" si="1"/>
        <v>5567.34</v>
      </c>
      <c r="X25" s="10">
        <f t="shared" si="1"/>
        <v>5678.57</v>
      </c>
      <c r="Y25" s="10">
        <f t="shared" si="1"/>
        <v>5792.07</v>
      </c>
      <c r="Z25" s="10">
        <f t="shared" si="1"/>
        <v>5908.19</v>
      </c>
      <c r="AA25" s="10">
        <f t="shared" si="2"/>
        <v>6026.26</v>
      </c>
      <c r="AB25" s="10">
        <f t="shared" si="2"/>
        <v>6146.62</v>
      </c>
      <c r="AC25" s="10">
        <f t="shared" si="2"/>
        <v>6269.58</v>
      </c>
      <c r="AD25" s="10">
        <f t="shared" si="2"/>
        <v>6395.16</v>
      </c>
      <c r="AE25" s="10">
        <f t="shared" si="2"/>
        <v>6523.01</v>
      </c>
      <c r="AF25" s="10">
        <f t="shared" si="2"/>
        <v>6653.48</v>
      </c>
      <c r="AG25" s="10">
        <f t="shared" si="2"/>
        <v>6786.56</v>
      </c>
      <c r="AH25" s="62">
        <f t="shared" si="2"/>
        <v>6922.24</v>
      </c>
    </row>
    <row r="26" spans="1:34" x14ac:dyDescent="0.25">
      <c r="A26" s="9">
        <v>14</v>
      </c>
      <c r="B26" s="10">
        <v>37287.910000000003</v>
      </c>
      <c r="C26" s="10">
        <f t="shared" si="3"/>
        <v>3107.33</v>
      </c>
      <c r="D26" s="10">
        <f t="shared" si="0"/>
        <v>4019.64</v>
      </c>
      <c r="E26" s="10">
        <f t="shared" si="0"/>
        <v>4100.12</v>
      </c>
      <c r="F26" s="10">
        <f t="shared" si="0"/>
        <v>4182.16</v>
      </c>
      <c r="G26" s="10">
        <f t="shared" si="0"/>
        <v>4265.74</v>
      </c>
      <c r="H26" s="10">
        <f t="shared" si="0"/>
        <v>4350.88</v>
      </c>
      <c r="I26" s="10">
        <f t="shared" si="0"/>
        <v>4437.8900000000003</v>
      </c>
      <c r="J26" s="1"/>
      <c r="K26" s="38">
        <v>14</v>
      </c>
      <c r="L26" s="54">
        <v>39660</v>
      </c>
      <c r="M26" s="10">
        <f t="shared" si="4"/>
        <v>3305</v>
      </c>
      <c r="N26" s="10">
        <f t="shared" si="5"/>
        <v>4720.2</v>
      </c>
      <c r="O26" s="10">
        <f t="shared" si="5"/>
        <v>4814.72</v>
      </c>
      <c r="P26" s="10">
        <f t="shared" si="5"/>
        <v>4910.8999999999996</v>
      </c>
      <c r="Q26" s="10">
        <f t="shared" si="5"/>
        <v>5009.3900000000003</v>
      </c>
      <c r="R26" s="10">
        <f t="shared" si="5"/>
        <v>5109.53</v>
      </c>
      <c r="S26" s="10">
        <f t="shared" si="5"/>
        <v>5211.6499999999996</v>
      </c>
      <c r="T26" s="10">
        <f t="shared" si="1"/>
        <v>5315.76</v>
      </c>
      <c r="U26" s="10">
        <f t="shared" si="1"/>
        <v>5422.18</v>
      </c>
      <c r="V26" s="10">
        <f t="shared" si="1"/>
        <v>5530.59</v>
      </c>
      <c r="W26" s="10">
        <f t="shared" si="1"/>
        <v>5641.3</v>
      </c>
      <c r="X26" s="10">
        <f t="shared" si="1"/>
        <v>5754.01</v>
      </c>
      <c r="Y26" s="10">
        <f t="shared" si="1"/>
        <v>5869.02</v>
      </c>
      <c r="Z26" s="10">
        <f t="shared" si="1"/>
        <v>5986.68</v>
      </c>
      <c r="AA26" s="10">
        <f t="shared" si="2"/>
        <v>6106.32</v>
      </c>
      <c r="AB26" s="10">
        <f t="shared" si="2"/>
        <v>6228.27</v>
      </c>
      <c r="AC26" s="10">
        <f t="shared" si="2"/>
        <v>6352.87</v>
      </c>
      <c r="AD26" s="10">
        <f t="shared" si="2"/>
        <v>6480.11</v>
      </c>
      <c r="AE26" s="10">
        <f t="shared" si="2"/>
        <v>6609.67</v>
      </c>
      <c r="AF26" s="10">
        <f t="shared" si="2"/>
        <v>6741.87</v>
      </c>
      <c r="AG26" s="10">
        <f t="shared" si="2"/>
        <v>6876.71</v>
      </c>
      <c r="AH26" s="62">
        <f t="shared" si="2"/>
        <v>7014.2</v>
      </c>
    </row>
    <row r="27" spans="1:34" x14ac:dyDescent="0.25">
      <c r="A27" s="9">
        <v>15</v>
      </c>
      <c r="B27" s="10">
        <v>37287.910000000003</v>
      </c>
      <c r="C27" s="10">
        <f t="shared" si="3"/>
        <v>3107.33</v>
      </c>
      <c r="D27" s="10">
        <f t="shared" si="0"/>
        <v>4019.64</v>
      </c>
      <c r="E27" s="10">
        <f t="shared" si="0"/>
        <v>4100.12</v>
      </c>
      <c r="F27" s="10">
        <f t="shared" si="0"/>
        <v>4182.16</v>
      </c>
      <c r="G27" s="10">
        <f t="shared" si="0"/>
        <v>4265.74</v>
      </c>
      <c r="H27" s="10">
        <f t="shared" si="0"/>
        <v>4350.88</v>
      </c>
      <c r="I27" s="10">
        <f t="shared" si="0"/>
        <v>4437.8900000000003</v>
      </c>
      <c r="J27" s="1"/>
      <c r="K27" s="38">
        <v>15</v>
      </c>
      <c r="L27" s="54">
        <v>40180</v>
      </c>
      <c r="M27" s="10">
        <f t="shared" si="4"/>
        <v>3348.33</v>
      </c>
      <c r="N27" s="10">
        <f t="shared" si="5"/>
        <v>4782.08</v>
      </c>
      <c r="O27" s="10">
        <f t="shared" si="5"/>
        <v>4877.8500000000004</v>
      </c>
      <c r="P27" s="10">
        <f t="shared" si="5"/>
        <v>4975.28</v>
      </c>
      <c r="Q27" s="10">
        <f t="shared" si="5"/>
        <v>5075.0600000000004</v>
      </c>
      <c r="R27" s="10">
        <f t="shared" si="5"/>
        <v>5176.5200000000004</v>
      </c>
      <c r="S27" s="10">
        <f t="shared" si="5"/>
        <v>5279.98</v>
      </c>
      <c r="T27" s="10">
        <f t="shared" si="1"/>
        <v>5385.45</v>
      </c>
      <c r="U27" s="10">
        <f t="shared" si="1"/>
        <v>5493.27</v>
      </c>
      <c r="V27" s="10">
        <f t="shared" si="1"/>
        <v>5603.1</v>
      </c>
      <c r="W27" s="10">
        <f t="shared" si="1"/>
        <v>5715.26</v>
      </c>
      <c r="X27" s="10">
        <f t="shared" si="1"/>
        <v>5829.44</v>
      </c>
      <c r="Y27" s="10">
        <f t="shared" si="1"/>
        <v>5945.96</v>
      </c>
      <c r="Z27" s="10">
        <f t="shared" si="1"/>
        <v>6065.16</v>
      </c>
      <c r="AA27" s="10">
        <f t="shared" si="2"/>
        <v>6186.37</v>
      </c>
      <c r="AB27" s="10">
        <f t="shared" si="2"/>
        <v>6309.93</v>
      </c>
      <c r="AC27" s="10">
        <f t="shared" si="2"/>
        <v>6436.16</v>
      </c>
      <c r="AD27" s="10">
        <f t="shared" si="2"/>
        <v>6565.07</v>
      </c>
      <c r="AE27" s="10">
        <f t="shared" si="2"/>
        <v>6696.33</v>
      </c>
      <c r="AF27" s="10">
        <f t="shared" si="2"/>
        <v>6830.26</v>
      </c>
      <c r="AG27" s="10">
        <f t="shared" si="2"/>
        <v>6966.87</v>
      </c>
      <c r="AH27" s="62">
        <f t="shared" si="2"/>
        <v>7106.16</v>
      </c>
    </row>
    <row r="28" spans="1:34" x14ac:dyDescent="0.25">
      <c r="A28" s="9">
        <v>16</v>
      </c>
      <c r="B28" s="10">
        <v>38625.64</v>
      </c>
      <c r="C28" s="10">
        <f t="shared" si="3"/>
        <v>3218.8</v>
      </c>
      <c r="D28" s="10">
        <f t="shared" si="0"/>
        <v>4163.84</v>
      </c>
      <c r="E28" s="10">
        <f t="shared" si="0"/>
        <v>4247.21</v>
      </c>
      <c r="F28" s="10">
        <f t="shared" si="0"/>
        <v>4332.18</v>
      </c>
      <c r="G28" s="10">
        <f t="shared" si="0"/>
        <v>4418.7700000000004</v>
      </c>
      <c r="H28" s="10">
        <f t="shared" si="0"/>
        <v>4506.96</v>
      </c>
      <c r="I28" s="10">
        <f t="shared" si="0"/>
        <v>4597.09</v>
      </c>
      <c r="J28" s="1"/>
      <c r="K28" s="38">
        <v>16</v>
      </c>
      <c r="L28" s="54">
        <v>40700</v>
      </c>
      <c r="M28" s="10">
        <f t="shared" si="4"/>
        <v>3391.67</v>
      </c>
      <c r="N28" s="10">
        <f t="shared" si="5"/>
        <v>4843.9799999999996</v>
      </c>
      <c r="O28" s="10">
        <f t="shared" si="5"/>
        <v>4940.9799999999996</v>
      </c>
      <c r="P28" s="10">
        <f t="shared" si="5"/>
        <v>5039.68</v>
      </c>
      <c r="Q28" s="10">
        <f t="shared" si="5"/>
        <v>5140.75</v>
      </c>
      <c r="R28" s="10">
        <f t="shared" si="5"/>
        <v>5243.52</v>
      </c>
      <c r="S28" s="10">
        <f t="shared" si="5"/>
        <v>5348.32</v>
      </c>
      <c r="T28" s="10">
        <f t="shared" si="5"/>
        <v>5455.16</v>
      </c>
      <c r="U28" s="10">
        <f t="shared" si="5"/>
        <v>5564.37</v>
      </c>
      <c r="V28" s="10">
        <f t="shared" si="5"/>
        <v>5675.62</v>
      </c>
      <c r="W28" s="10">
        <f t="shared" si="5"/>
        <v>5789.24</v>
      </c>
      <c r="X28" s="10">
        <f t="shared" si="5"/>
        <v>5904.9</v>
      </c>
      <c r="Y28" s="10">
        <f t="shared" si="5"/>
        <v>6022.93</v>
      </c>
      <c r="Z28" s="10">
        <f t="shared" si="5"/>
        <v>6143.67</v>
      </c>
      <c r="AA28" s="10">
        <f t="shared" si="5"/>
        <v>6266.45</v>
      </c>
      <c r="AB28" s="10">
        <f t="shared" si="5"/>
        <v>6391.6</v>
      </c>
      <c r="AC28" s="10">
        <f t="shared" si="5"/>
        <v>6519.47</v>
      </c>
      <c r="AD28" s="10">
        <f t="shared" si="5"/>
        <v>6650.05</v>
      </c>
      <c r="AE28" s="10">
        <f t="shared" ref="AE28:AH32" si="6">ROUND($M28*AE$10/$M$10,2)</f>
        <v>6783</v>
      </c>
      <c r="AF28" s="10">
        <f t="shared" si="6"/>
        <v>6918.67</v>
      </c>
      <c r="AG28" s="10">
        <f t="shared" si="6"/>
        <v>7057.05</v>
      </c>
      <c r="AH28" s="62">
        <f t="shared" si="6"/>
        <v>7198.14</v>
      </c>
    </row>
    <row r="29" spans="1:34" x14ac:dyDescent="0.25">
      <c r="A29" s="9">
        <v>17</v>
      </c>
      <c r="B29" s="10">
        <v>38625.64</v>
      </c>
      <c r="C29" s="10">
        <f t="shared" si="3"/>
        <v>3218.8</v>
      </c>
      <c r="D29" s="10">
        <f t="shared" si="0"/>
        <v>4163.84</v>
      </c>
      <c r="E29" s="10">
        <f t="shared" si="0"/>
        <v>4247.21</v>
      </c>
      <c r="F29" s="10">
        <f t="shared" si="0"/>
        <v>4332.18</v>
      </c>
      <c r="G29" s="10">
        <f t="shared" si="0"/>
        <v>4418.7700000000004</v>
      </c>
      <c r="H29" s="10">
        <f t="shared" si="0"/>
        <v>4506.96</v>
      </c>
      <c r="I29" s="10">
        <f t="shared" si="0"/>
        <v>4597.09</v>
      </c>
      <c r="J29" s="1"/>
      <c r="K29" s="38">
        <v>17</v>
      </c>
      <c r="L29" s="54">
        <v>41220</v>
      </c>
      <c r="M29" s="10">
        <f t="shared" si="4"/>
        <v>3435</v>
      </c>
      <c r="N29" s="10">
        <f t="shared" si="5"/>
        <v>4905.87</v>
      </c>
      <c r="O29" s="10">
        <f t="shared" si="5"/>
        <v>5004.1099999999997</v>
      </c>
      <c r="P29" s="10">
        <f t="shared" si="5"/>
        <v>5104.07</v>
      </c>
      <c r="Q29" s="10">
        <f t="shared" si="5"/>
        <v>5206.43</v>
      </c>
      <c r="R29" s="10">
        <f t="shared" si="5"/>
        <v>5310.51</v>
      </c>
      <c r="S29" s="10">
        <f t="shared" si="5"/>
        <v>5416.65</v>
      </c>
      <c r="T29" s="10">
        <f t="shared" si="5"/>
        <v>5524.85</v>
      </c>
      <c r="U29" s="10">
        <f t="shared" si="5"/>
        <v>5635.46</v>
      </c>
      <c r="V29" s="10">
        <f t="shared" si="5"/>
        <v>5748.13</v>
      </c>
      <c r="W29" s="10">
        <f t="shared" si="5"/>
        <v>5863.2</v>
      </c>
      <c r="X29" s="10">
        <f t="shared" si="5"/>
        <v>5980.34</v>
      </c>
      <c r="Y29" s="10">
        <f t="shared" si="5"/>
        <v>6099.87</v>
      </c>
      <c r="Z29" s="10">
        <f t="shared" si="5"/>
        <v>6222.16</v>
      </c>
      <c r="AA29" s="10">
        <f t="shared" si="5"/>
        <v>6346.51</v>
      </c>
      <c r="AB29" s="10">
        <f t="shared" si="5"/>
        <v>6473.26</v>
      </c>
      <c r="AC29" s="10">
        <f t="shared" si="5"/>
        <v>6602.76</v>
      </c>
      <c r="AD29" s="10">
        <f t="shared" si="5"/>
        <v>6735</v>
      </c>
      <c r="AE29" s="10">
        <f t="shared" si="6"/>
        <v>6869.66</v>
      </c>
      <c r="AF29" s="10">
        <f t="shared" si="6"/>
        <v>7007.06</v>
      </c>
      <c r="AG29" s="10">
        <f t="shared" si="6"/>
        <v>7147.2</v>
      </c>
      <c r="AH29" s="62">
        <f t="shared" si="6"/>
        <v>7290.1</v>
      </c>
    </row>
    <row r="30" spans="1:34" x14ac:dyDescent="0.25">
      <c r="A30" s="9">
        <v>18</v>
      </c>
      <c r="B30" s="10">
        <v>39963.370000000003</v>
      </c>
      <c r="C30" s="10">
        <f t="shared" si="3"/>
        <v>3330.28</v>
      </c>
      <c r="D30" s="10">
        <f t="shared" si="0"/>
        <v>4308.05</v>
      </c>
      <c r="E30" s="10">
        <f t="shared" si="0"/>
        <v>4394.3</v>
      </c>
      <c r="F30" s="10">
        <f t="shared" si="0"/>
        <v>4482.22</v>
      </c>
      <c r="G30" s="10">
        <f t="shared" si="0"/>
        <v>4571.8100000000004</v>
      </c>
      <c r="H30" s="10">
        <f t="shared" si="0"/>
        <v>4663.0600000000004</v>
      </c>
      <c r="I30" s="10">
        <f t="shared" si="0"/>
        <v>4756.3100000000004</v>
      </c>
      <c r="J30" s="1"/>
      <c r="K30" s="38">
        <v>18</v>
      </c>
      <c r="L30" s="54">
        <v>41740</v>
      </c>
      <c r="M30" s="10">
        <f t="shared" si="4"/>
        <v>3478.33</v>
      </c>
      <c r="N30" s="10">
        <f t="shared" si="5"/>
        <v>4967.75</v>
      </c>
      <c r="O30" s="10">
        <f t="shared" si="5"/>
        <v>5067.2299999999996</v>
      </c>
      <c r="P30" s="10">
        <f t="shared" si="5"/>
        <v>5168.45</v>
      </c>
      <c r="Q30" s="10">
        <f t="shared" si="5"/>
        <v>5272.1</v>
      </c>
      <c r="R30" s="10">
        <f t="shared" si="5"/>
        <v>5377.5</v>
      </c>
      <c r="S30" s="10">
        <f t="shared" si="5"/>
        <v>5484.98</v>
      </c>
      <c r="T30" s="10">
        <f t="shared" si="5"/>
        <v>5594.55</v>
      </c>
      <c r="U30" s="10">
        <f t="shared" si="5"/>
        <v>5706.55</v>
      </c>
      <c r="V30" s="10">
        <f t="shared" si="5"/>
        <v>5820.64</v>
      </c>
      <c r="W30" s="10">
        <f t="shared" si="5"/>
        <v>5937.16</v>
      </c>
      <c r="X30" s="10">
        <f t="shared" si="5"/>
        <v>6055.77</v>
      </c>
      <c r="Y30" s="10">
        <f t="shared" si="5"/>
        <v>6176.82</v>
      </c>
      <c r="Z30" s="10">
        <f t="shared" si="5"/>
        <v>6300.65</v>
      </c>
      <c r="AA30" s="10">
        <f t="shared" si="5"/>
        <v>6426.56</v>
      </c>
      <c r="AB30" s="10">
        <f t="shared" si="5"/>
        <v>6554.91</v>
      </c>
      <c r="AC30" s="10">
        <f t="shared" si="5"/>
        <v>6686.05</v>
      </c>
      <c r="AD30" s="10">
        <f t="shared" si="5"/>
        <v>6819.96</v>
      </c>
      <c r="AE30" s="10">
        <f t="shared" si="6"/>
        <v>6956.31</v>
      </c>
      <c r="AF30" s="10">
        <f t="shared" si="6"/>
        <v>7095.45</v>
      </c>
      <c r="AG30" s="10">
        <f t="shared" si="6"/>
        <v>7237.36</v>
      </c>
      <c r="AH30" s="62">
        <f t="shared" si="6"/>
        <v>7382.06</v>
      </c>
    </row>
    <row r="31" spans="1:34" x14ac:dyDescent="0.25">
      <c r="A31" s="9">
        <v>19</v>
      </c>
      <c r="B31" s="10">
        <v>39963.370000000003</v>
      </c>
      <c r="C31" s="10">
        <f t="shared" si="3"/>
        <v>3330.28</v>
      </c>
      <c r="D31" s="10">
        <f t="shared" si="0"/>
        <v>4308.05</v>
      </c>
      <c r="E31" s="10">
        <f t="shared" si="0"/>
        <v>4394.3</v>
      </c>
      <c r="F31" s="10">
        <f t="shared" si="0"/>
        <v>4482.22</v>
      </c>
      <c r="G31" s="10">
        <f t="shared" si="0"/>
        <v>4571.8100000000004</v>
      </c>
      <c r="H31" s="10">
        <f t="shared" si="0"/>
        <v>4663.0600000000004</v>
      </c>
      <c r="I31" s="10">
        <f t="shared" si="0"/>
        <v>4756.3100000000004</v>
      </c>
      <c r="J31" s="1"/>
      <c r="K31" s="38">
        <v>19</v>
      </c>
      <c r="L31" s="54">
        <v>42260</v>
      </c>
      <c r="M31" s="10">
        <f t="shared" si="4"/>
        <v>3521.67</v>
      </c>
      <c r="N31" s="10">
        <f t="shared" si="5"/>
        <v>5029.6499999999996</v>
      </c>
      <c r="O31" s="10">
        <f t="shared" si="5"/>
        <v>5130.37</v>
      </c>
      <c r="P31" s="10">
        <f t="shared" si="5"/>
        <v>5232.8500000000004</v>
      </c>
      <c r="Q31" s="10">
        <f t="shared" si="5"/>
        <v>5337.8</v>
      </c>
      <c r="R31" s="10">
        <f t="shared" si="5"/>
        <v>5444.5</v>
      </c>
      <c r="S31" s="10">
        <f t="shared" si="5"/>
        <v>5553.32</v>
      </c>
      <c r="T31" s="10">
        <f t="shared" si="5"/>
        <v>5664.25</v>
      </c>
      <c r="U31" s="10">
        <f t="shared" si="5"/>
        <v>5777.65</v>
      </c>
      <c r="V31" s="10">
        <f t="shared" si="5"/>
        <v>5893.16</v>
      </c>
      <c r="W31" s="10">
        <f t="shared" si="5"/>
        <v>6011.14</v>
      </c>
      <c r="X31" s="10">
        <f t="shared" si="5"/>
        <v>6131.23</v>
      </c>
      <c r="Y31" s="10">
        <f t="shared" si="5"/>
        <v>6253.78</v>
      </c>
      <c r="Z31" s="10">
        <f t="shared" si="5"/>
        <v>6379.15</v>
      </c>
      <c r="AA31" s="10">
        <f t="shared" si="5"/>
        <v>6506.64</v>
      </c>
      <c r="AB31" s="10">
        <f t="shared" si="5"/>
        <v>6636.59</v>
      </c>
      <c r="AC31" s="10">
        <f t="shared" si="5"/>
        <v>6769.35</v>
      </c>
      <c r="AD31" s="10">
        <f t="shared" si="5"/>
        <v>6904.94</v>
      </c>
      <c r="AE31" s="10">
        <f t="shared" si="6"/>
        <v>7042.99</v>
      </c>
      <c r="AF31" s="10">
        <f t="shared" si="6"/>
        <v>7183.85</v>
      </c>
      <c r="AG31" s="10">
        <f t="shared" si="6"/>
        <v>7327.54</v>
      </c>
      <c r="AH31" s="62">
        <f t="shared" si="6"/>
        <v>7474.04</v>
      </c>
    </row>
    <row r="32" spans="1:34" x14ac:dyDescent="0.25">
      <c r="A32" s="9">
        <v>20</v>
      </c>
      <c r="B32" s="10">
        <v>41301.1</v>
      </c>
      <c r="C32" s="10">
        <f t="shared" si="3"/>
        <v>3441.76</v>
      </c>
      <c r="D32" s="10">
        <f t="shared" si="0"/>
        <v>4452.26</v>
      </c>
      <c r="E32" s="10">
        <f t="shared" si="0"/>
        <v>4541.3999999999996</v>
      </c>
      <c r="F32" s="10">
        <f t="shared" si="0"/>
        <v>4632.26</v>
      </c>
      <c r="G32" s="10">
        <f t="shared" si="0"/>
        <v>4724.8500000000004</v>
      </c>
      <c r="H32" s="10">
        <f t="shared" si="0"/>
        <v>4819.1499999999996</v>
      </c>
      <c r="I32" s="10">
        <f t="shared" si="0"/>
        <v>4915.5200000000004</v>
      </c>
      <c r="J32" s="1"/>
      <c r="K32" s="38">
        <v>20</v>
      </c>
      <c r="L32" s="54">
        <v>42780</v>
      </c>
      <c r="M32" s="10">
        <f t="shared" si="4"/>
        <v>3565</v>
      </c>
      <c r="N32" s="10">
        <f t="shared" si="5"/>
        <v>5091.53</v>
      </c>
      <c r="O32" s="10">
        <f t="shared" si="5"/>
        <v>5193.49</v>
      </c>
      <c r="P32" s="10">
        <f t="shared" si="5"/>
        <v>5297.23</v>
      </c>
      <c r="Q32" s="10">
        <f t="shared" si="5"/>
        <v>5403.47</v>
      </c>
      <c r="R32" s="10">
        <f t="shared" si="5"/>
        <v>5511.49</v>
      </c>
      <c r="S32" s="10">
        <f t="shared" si="5"/>
        <v>5621.65</v>
      </c>
      <c r="T32" s="10">
        <f t="shared" si="5"/>
        <v>5733.95</v>
      </c>
      <c r="U32" s="10">
        <f t="shared" si="5"/>
        <v>5848.74</v>
      </c>
      <c r="V32" s="10">
        <f t="shared" si="5"/>
        <v>5965.67</v>
      </c>
      <c r="W32" s="10">
        <f t="shared" si="5"/>
        <v>6085.1</v>
      </c>
      <c r="X32" s="10">
        <f t="shared" si="5"/>
        <v>6206.67</v>
      </c>
      <c r="Y32" s="10">
        <f t="shared" si="5"/>
        <v>6330.73</v>
      </c>
      <c r="Z32" s="10">
        <f t="shared" si="5"/>
        <v>6457.64</v>
      </c>
      <c r="AA32" s="10">
        <f t="shared" si="5"/>
        <v>6586.69</v>
      </c>
      <c r="AB32" s="10">
        <f t="shared" si="5"/>
        <v>6718.24</v>
      </c>
      <c r="AC32" s="10">
        <f t="shared" si="5"/>
        <v>6852.64</v>
      </c>
      <c r="AD32" s="10">
        <f t="shared" si="5"/>
        <v>6989.9</v>
      </c>
      <c r="AE32" s="10">
        <f t="shared" si="6"/>
        <v>7129.64</v>
      </c>
      <c r="AF32" s="10">
        <f t="shared" si="6"/>
        <v>7272.24</v>
      </c>
      <c r="AG32" s="10">
        <f t="shared" si="6"/>
        <v>7417.7</v>
      </c>
      <c r="AH32" s="62">
        <f t="shared" si="6"/>
        <v>7566</v>
      </c>
    </row>
    <row r="33" spans="1:34" x14ac:dyDescent="0.25">
      <c r="A33" s="9">
        <v>21</v>
      </c>
      <c r="B33" s="10">
        <v>41301.1</v>
      </c>
      <c r="C33" s="10">
        <f t="shared" si="3"/>
        <v>3441.76</v>
      </c>
      <c r="D33" s="10">
        <f t="shared" si="0"/>
        <v>4452.26</v>
      </c>
      <c r="E33" s="10">
        <f t="shared" si="0"/>
        <v>4541.3999999999996</v>
      </c>
      <c r="F33" s="10">
        <f t="shared" si="0"/>
        <v>4632.26</v>
      </c>
      <c r="G33" s="10">
        <f t="shared" si="0"/>
        <v>4724.8500000000004</v>
      </c>
      <c r="H33" s="10">
        <f t="shared" si="0"/>
        <v>4819.1499999999996</v>
      </c>
      <c r="I33" s="10">
        <f t="shared" si="0"/>
        <v>4915.5200000000004</v>
      </c>
      <c r="J33" s="1"/>
      <c r="K33" s="38">
        <v>21</v>
      </c>
      <c r="L33" s="54">
        <v>43300</v>
      </c>
      <c r="M33" s="10">
        <f t="shared" si="4"/>
        <v>3608.33</v>
      </c>
      <c r="N33" s="10">
        <f t="shared" si="5"/>
        <v>5153.42</v>
      </c>
      <c r="O33" s="10">
        <f t="shared" si="5"/>
        <v>5256.62</v>
      </c>
      <c r="P33" s="10">
        <f t="shared" si="5"/>
        <v>5361.62</v>
      </c>
      <c r="Q33" s="10">
        <f t="shared" si="5"/>
        <v>5469.15</v>
      </c>
      <c r="R33" s="10">
        <f t="shared" si="5"/>
        <v>5578.48</v>
      </c>
      <c r="S33" s="10">
        <f t="shared" si="5"/>
        <v>5689.98</v>
      </c>
      <c r="T33" s="10">
        <f t="shared" si="5"/>
        <v>5803.64</v>
      </c>
      <c r="U33" s="10">
        <f t="shared" si="5"/>
        <v>5919.83</v>
      </c>
      <c r="V33" s="10">
        <f t="shared" si="5"/>
        <v>6038.18</v>
      </c>
      <c r="W33" s="10">
        <f t="shared" si="5"/>
        <v>6159.06</v>
      </c>
      <c r="X33" s="10">
        <f t="shared" si="5"/>
        <v>6282.1</v>
      </c>
      <c r="Y33" s="10">
        <f t="shared" si="5"/>
        <v>6407.67</v>
      </c>
      <c r="Z33" s="10">
        <f t="shared" si="5"/>
        <v>6536.13</v>
      </c>
      <c r="AA33" s="10">
        <f t="shared" si="5"/>
        <v>6666.75</v>
      </c>
      <c r="AB33" s="10">
        <f t="shared" si="5"/>
        <v>6799.9</v>
      </c>
      <c r="AC33" s="10">
        <f t="shared" si="5"/>
        <v>6935.93</v>
      </c>
      <c r="AD33" s="10">
        <f t="shared" ref="AD33:AH36" si="7">ROUND($M33*AD$10/$M$10,2)</f>
        <v>7074.85</v>
      </c>
      <c r="AE33" s="10">
        <f t="shared" si="7"/>
        <v>7216.3</v>
      </c>
      <c r="AF33" s="10">
        <f t="shared" si="7"/>
        <v>7360.63</v>
      </c>
      <c r="AG33" s="10">
        <f t="shared" si="7"/>
        <v>7507.85</v>
      </c>
      <c r="AH33" s="62">
        <f t="shared" si="7"/>
        <v>7657.96</v>
      </c>
    </row>
    <row r="34" spans="1:34" x14ac:dyDescent="0.25">
      <c r="A34" s="9">
        <v>22</v>
      </c>
      <c r="B34" s="10">
        <v>42638.83</v>
      </c>
      <c r="C34" s="10">
        <f t="shared" si="3"/>
        <v>3553.24</v>
      </c>
      <c r="D34" s="10">
        <f t="shared" si="0"/>
        <v>4596.47</v>
      </c>
      <c r="E34" s="10">
        <f t="shared" si="0"/>
        <v>4688.5</v>
      </c>
      <c r="F34" s="10">
        <f t="shared" si="0"/>
        <v>4782.3100000000004</v>
      </c>
      <c r="G34" s="10">
        <f t="shared" si="0"/>
        <v>4877.8900000000003</v>
      </c>
      <c r="H34" s="10">
        <f t="shared" si="0"/>
        <v>4975.25</v>
      </c>
      <c r="I34" s="10">
        <f t="shared" si="0"/>
        <v>5074.74</v>
      </c>
      <c r="J34" s="1"/>
      <c r="K34" s="38">
        <v>22</v>
      </c>
      <c r="L34" s="54">
        <v>43820</v>
      </c>
      <c r="M34" s="10">
        <f t="shared" si="4"/>
        <v>3651.67</v>
      </c>
      <c r="N34" s="10">
        <f t="shared" si="5"/>
        <v>5215.32</v>
      </c>
      <c r="O34" s="10">
        <f t="shared" si="5"/>
        <v>5319.75</v>
      </c>
      <c r="P34" s="10">
        <f t="shared" si="5"/>
        <v>5426.02</v>
      </c>
      <c r="Q34" s="10">
        <f t="shared" si="5"/>
        <v>5534.84</v>
      </c>
      <c r="R34" s="10">
        <f t="shared" si="5"/>
        <v>5645.48</v>
      </c>
      <c r="S34" s="10">
        <f t="shared" si="5"/>
        <v>5758.32</v>
      </c>
      <c r="T34" s="10">
        <f t="shared" si="5"/>
        <v>5873.35</v>
      </c>
      <c r="U34" s="10">
        <f t="shared" si="5"/>
        <v>5990.93</v>
      </c>
      <c r="V34" s="10">
        <f t="shared" si="5"/>
        <v>6110.7</v>
      </c>
      <c r="W34" s="10">
        <f t="shared" si="5"/>
        <v>6233.04</v>
      </c>
      <c r="X34" s="10">
        <f t="shared" si="5"/>
        <v>6357.56</v>
      </c>
      <c r="Y34" s="10">
        <f t="shared" si="5"/>
        <v>6484.64</v>
      </c>
      <c r="Z34" s="10">
        <f t="shared" si="5"/>
        <v>6614.64</v>
      </c>
      <c r="AA34" s="10">
        <f t="shared" si="5"/>
        <v>6746.83</v>
      </c>
      <c r="AB34" s="10">
        <f t="shared" si="5"/>
        <v>6881.57</v>
      </c>
      <c r="AC34" s="10">
        <f t="shared" si="5"/>
        <v>7019.24</v>
      </c>
      <c r="AD34" s="10">
        <f t="shared" si="7"/>
        <v>7159.83</v>
      </c>
      <c r="AE34" s="10">
        <f t="shared" si="7"/>
        <v>7302.97</v>
      </c>
      <c r="AF34" s="10">
        <f t="shared" si="7"/>
        <v>7449.04</v>
      </c>
      <c r="AG34" s="10">
        <f t="shared" si="7"/>
        <v>7598.03</v>
      </c>
      <c r="AH34" s="62">
        <f t="shared" si="7"/>
        <v>7749.94</v>
      </c>
    </row>
    <row r="35" spans="1:34" x14ac:dyDescent="0.25">
      <c r="A35" s="9">
        <v>23</v>
      </c>
      <c r="B35" s="10">
        <f>+B34</f>
        <v>42638.83</v>
      </c>
      <c r="C35" s="10">
        <f t="shared" si="3"/>
        <v>3553.24</v>
      </c>
      <c r="D35" s="10">
        <f t="shared" si="0"/>
        <v>4596.47</v>
      </c>
      <c r="E35" s="10">
        <f t="shared" si="0"/>
        <v>4688.5</v>
      </c>
      <c r="F35" s="10">
        <f t="shared" si="0"/>
        <v>4782.3100000000004</v>
      </c>
      <c r="G35" s="10">
        <f t="shared" si="0"/>
        <v>4877.8900000000003</v>
      </c>
      <c r="H35" s="10">
        <f t="shared" si="0"/>
        <v>4975.25</v>
      </c>
      <c r="I35" s="10">
        <f t="shared" si="0"/>
        <v>5074.74</v>
      </c>
      <c r="J35" s="1"/>
      <c r="K35" s="38">
        <v>23</v>
      </c>
      <c r="L35" s="54">
        <v>44340</v>
      </c>
      <c r="M35" s="10">
        <f t="shared" si="4"/>
        <v>3695</v>
      </c>
      <c r="N35" s="10">
        <f t="shared" si="5"/>
        <v>5277.2</v>
      </c>
      <c r="O35" s="10">
        <f t="shared" si="5"/>
        <v>5382.88</v>
      </c>
      <c r="P35" s="10">
        <f t="shared" si="5"/>
        <v>5490.4</v>
      </c>
      <c r="Q35" s="10">
        <f t="shared" si="5"/>
        <v>5600.51</v>
      </c>
      <c r="R35" s="10">
        <f t="shared" si="5"/>
        <v>5712.47</v>
      </c>
      <c r="S35" s="10">
        <f t="shared" si="5"/>
        <v>5826.65</v>
      </c>
      <c r="T35" s="10">
        <f t="shared" si="5"/>
        <v>5943.04</v>
      </c>
      <c r="U35" s="10">
        <f t="shared" si="5"/>
        <v>6062.02</v>
      </c>
      <c r="V35" s="10">
        <f t="shared" si="5"/>
        <v>6183.21</v>
      </c>
      <c r="W35" s="10">
        <f t="shared" si="5"/>
        <v>6307</v>
      </c>
      <c r="X35" s="10">
        <f t="shared" si="5"/>
        <v>6433</v>
      </c>
      <c r="Y35" s="10">
        <f t="shared" si="5"/>
        <v>6561.58</v>
      </c>
      <c r="Z35" s="10">
        <f t="shared" si="5"/>
        <v>6693.12</v>
      </c>
      <c r="AA35" s="10">
        <f t="shared" si="5"/>
        <v>6826.88</v>
      </c>
      <c r="AB35" s="10">
        <f t="shared" si="5"/>
        <v>6963.23</v>
      </c>
      <c r="AC35" s="10">
        <f t="shared" si="5"/>
        <v>7102.53</v>
      </c>
      <c r="AD35" s="10">
        <f t="shared" si="7"/>
        <v>7244.79</v>
      </c>
      <c r="AE35" s="10">
        <f t="shared" si="7"/>
        <v>7389.63</v>
      </c>
      <c r="AF35" s="10">
        <f t="shared" si="7"/>
        <v>7537.43</v>
      </c>
      <c r="AG35" s="10">
        <f t="shared" si="7"/>
        <v>7688.19</v>
      </c>
      <c r="AH35" s="62">
        <f t="shared" si="7"/>
        <v>7841.9</v>
      </c>
    </row>
    <row r="36" spans="1:34" x14ac:dyDescent="0.25">
      <c r="A36" s="9">
        <f>+A35+1</f>
        <v>24</v>
      </c>
      <c r="B36" s="10">
        <f>+B35</f>
        <v>42638.83</v>
      </c>
      <c r="C36" s="10">
        <f t="shared" si="3"/>
        <v>3553.24</v>
      </c>
      <c r="D36" s="10">
        <f t="shared" si="0"/>
        <v>4596.47</v>
      </c>
      <c r="E36" s="10">
        <f t="shared" si="0"/>
        <v>4688.5</v>
      </c>
      <c r="F36" s="10">
        <f t="shared" si="0"/>
        <v>4782.3100000000004</v>
      </c>
      <c r="G36" s="10">
        <f t="shared" si="0"/>
        <v>4877.8900000000003</v>
      </c>
      <c r="H36" s="10">
        <f t="shared" si="0"/>
        <v>4975.25</v>
      </c>
      <c r="I36" s="10">
        <f t="shared" si="0"/>
        <v>5074.74</v>
      </c>
      <c r="J36" s="1"/>
      <c r="K36" s="38">
        <f>+K35+1</f>
        <v>24</v>
      </c>
      <c r="L36" s="54">
        <v>44860</v>
      </c>
      <c r="M36" s="10">
        <f t="shared" si="4"/>
        <v>3738.33</v>
      </c>
      <c r="N36" s="10">
        <f t="shared" si="5"/>
        <v>5339.08</v>
      </c>
      <c r="O36" s="10">
        <f t="shared" si="5"/>
        <v>5446</v>
      </c>
      <c r="P36" s="10">
        <f t="shared" si="5"/>
        <v>5554.78</v>
      </c>
      <c r="Q36" s="10">
        <f t="shared" si="5"/>
        <v>5666.19</v>
      </c>
      <c r="R36" s="10">
        <f t="shared" si="5"/>
        <v>5779.46</v>
      </c>
      <c r="S36" s="10">
        <f t="shared" si="5"/>
        <v>5894.97</v>
      </c>
      <c r="T36" s="10">
        <f t="shared" si="5"/>
        <v>6012.73</v>
      </c>
      <c r="U36" s="10">
        <f t="shared" si="5"/>
        <v>6133.1</v>
      </c>
      <c r="V36" s="10">
        <f t="shared" si="5"/>
        <v>6255.72</v>
      </c>
      <c r="W36" s="10">
        <f t="shared" si="5"/>
        <v>6380.96</v>
      </c>
      <c r="X36" s="10">
        <f t="shared" si="5"/>
        <v>6508.43</v>
      </c>
      <c r="Y36" s="10">
        <f t="shared" si="5"/>
        <v>6638.53</v>
      </c>
      <c r="Z36" s="10">
        <f t="shared" si="5"/>
        <v>6771.61</v>
      </c>
      <c r="AA36" s="10">
        <f t="shared" si="5"/>
        <v>6906.94</v>
      </c>
      <c r="AB36" s="10">
        <f t="shared" si="5"/>
        <v>7044.88</v>
      </c>
      <c r="AC36" s="10">
        <f t="shared" si="5"/>
        <v>7185.82</v>
      </c>
      <c r="AD36" s="10">
        <f t="shared" si="7"/>
        <v>7329.74</v>
      </c>
      <c r="AE36" s="10">
        <f t="shared" si="7"/>
        <v>7476.29</v>
      </c>
      <c r="AF36" s="10">
        <f t="shared" si="7"/>
        <v>7625.82</v>
      </c>
      <c r="AG36" s="10">
        <f t="shared" si="7"/>
        <v>7778.34</v>
      </c>
      <c r="AH36" s="62">
        <f t="shared" si="7"/>
        <v>7933.86</v>
      </c>
    </row>
    <row r="37" spans="1:34" ht="13.8" thickBot="1" x14ac:dyDescent="0.3">
      <c r="A37" s="4">
        <f>+A36+1</f>
        <v>25</v>
      </c>
      <c r="B37" s="5">
        <f>+B36</f>
        <v>42638.83</v>
      </c>
      <c r="C37" s="5">
        <f t="shared" si="3"/>
        <v>3553.24</v>
      </c>
      <c r="D37" s="5">
        <f t="shared" si="0"/>
        <v>4596.47</v>
      </c>
      <c r="E37" s="5">
        <f t="shared" si="0"/>
        <v>4688.5</v>
      </c>
      <c r="F37" s="5">
        <f t="shared" si="0"/>
        <v>4782.3100000000004</v>
      </c>
      <c r="G37" s="5">
        <f t="shared" si="0"/>
        <v>4877.8900000000003</v>
      </c>
      <c r="H37" s="5">
        <f t="shared" si="0"/>
        <v>4975.25</v>
      </c>
      <c r="I37" s="5">
        <f t="shared" si="0"/>
        <v>5074.74</v>
      </c>
      <c r="J37" s="1"/>
      <c r="K37" s="42">
        <f>+K36+1</f>
        <v>25</v>
      </c>
      <c r="L37" s="55">
        <v>44860</v>
      </c>
      <c r="M37" s="29">
        <f t="shared" si="4"/>
        <v>3738.33</v>
      </c>
      <c r="N37" s="29">
        <f t="shared" si="5"/>
        <v>5339.08</v>
      </c>
      <c r="O37" s="29">
        <f t="shared" si="5"/>
        <v>5446</v>
      </c>
      <c r="P37" s="29">
        <f t="shared" si="5"/>
        <v>5554.78</v>
      </c>
      <c r="Q37" s="29">
        <f t="shared" si="5"/>
        <v>5666.19</v>
      </c>
      <c r="R37" s="29">
        <f t="shared" si="5"/>
        <v>5779.46</v>
      </c>
      <c r="S37" s="29">
        <f t="shared" si="5"/>
        <v>5894.97</v>
      </c>
      <c r="T37" s="29">
        <f t="shared" si="5"/>
        <v>6012.73</v>
      </c>
      <c r="U37" s="29">
        <f t="shared" si="5"/>
        <v>6133.1</v>
      </c>
      <c r="V37" s="29">
        <f t="shared" si="5"/>
        <v>6255.72</v>
      </c>
      <c r="W37" s="29">
        <f t="shared" si="5"/>
        <v>6380.96</v>
      </c>
      <c r="X37" s="29">
        <f t="shared" si="5"/>
        <v>6508.43</v>
      </c>
      <c r="Y37" s="29">
        <f t="shared" si="5"/>
        <v>6638.53</v>
      </c>
      <c r="Z37" s="29">
        <f t="shared" si="5"/>
        <v>6771.61</v>
      </c>
      <c r="AA37" s="29">
        <f t="shared" si="5"/>
        <v>6906.94</v>
      </c>
      <c r="AB37" s="29">
        <f t="shared" si="5"/>
        <v>7044.88</v>
      </c>
      <c r="AC37" s="29">
        <f t="shared" si="5"/>
        <v>7185.82</v>
      </c>
      <c r="AD37" s="29">
        <f>ROUND($M37*AD$10/$M$10,2)</f>
        <v>7329.74</v>
      </c>
      <c r="AE37" s="29">
        <f>ROUND($M37*AE$10/$M$10,2)</f>
        <v>7476.29</v>
      </c>
      <c r="AF37" s="29">
        <f>ROUND($M37*AF$10/$M$10,2)</f>
        <v>7625.82</v>
      </c>
      <c r="AG37" s="29">
        <f>ROUND($M37*AG$10/$M$10,2)</f>
        <v>7778.34</v>
      </c>
      <c r="AH37" s="67">
        <f>ROUND($M37*AH$10/$M$10,2)</f>
        <v>7933.86</v>
      </c>
    </row>
    <row r="39" spans="1:34" x14ac:dyDescent="0.25">
      <c r="K39" s="49" t="s">
        <v>17</v>
      </c>
      <c r="O39" s="24"/>
      <c r="P39" s="24"/>
    </row>
  </sheetData>
  <phoneticPr fontId="3" type="noConversion"/>
  <pageMargins left="0.56000000000000005" right="0.34" top="1" bottom="1" header="0.5" footer="0.5"/>
  <pageSetup paperSize="9" scale="95" orientation="landscape" r:id="rId1"/>
  <headerFooter alignWithMargins="0">
    <oddFooter>&amp;L&amp;F&amp;C&amp;A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A23</vt:lpstr>
      <vt:lpstr>A31</vt:lpstr>
      <vt:lpstr>'A23'!Afdrukbereik</vt:lpstr>
      <vt:lpstr>'A31'!Afdrukbereik</vt:lpstr>
    </vt:vector>
  </TitlesOfParts>
  <Company>R.I.Z.I.V. - I.N.A.M.I.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avm2805</dc:creator>
  <cp:lastModifiedBy>Steven Delooze</cp:lastModifiedBy>
  <cp:lastPrinted>2025-02-11T13:39:03Z</cp:lastPrinted>
  <dcterms:created xsi:type="dcterms:W3CDTF">2003-05-08T07:45:21Z</dcterms:created>
  <dcterms:modified xsi:type="dcterms:W3CDTF">2025-02-11T13:39:18Z</dcterms:modified>
</cp:coreProperties>
</file>